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ЭтаКнига"/>
  <mc:AlternateContent xmlns:mc="http://schemas.openxmlformats.org/markup-compatibility/2006">
    <mc:Choice Requires="x15">
      <x15ac:absPath xmlns:x15ac="http://schemas.microsoft.com/office/spreadsheetml/2010/11/ac" url="https://usystemsorg-my.sharepoint.com/personal/anton_popov_usystems_ru/Documents/Desktop/Август/Файл быстрого подбора ТС/"/>
    </mc:Choice>
  </mc:AlternateContent>
  <xr:revisionPtr revIDLastSave="876" documentId="8_{C2888B0A-0F76-4D5A-BF30-41BA46E588E6}" xr6:coauthVersionLast="47" xr6:coauthVersionMax="47" xr10:uidLastSave="{A0A3F575-6017-44D7-84E6-96479B837051}"/>
  <bookViews>
    <workbookView xWindow="28680" yWindow="-120" windowWidth="29040" windowHeight="15840" tabRatio="607" xr2:uid="{00000000-000D-0000-FFFF-FFFF00000000}"/>
  </bookViews>
  <sheets>
    <sheet name="Подбор" sheetId="4" r:id="rId1"/>
    <sheet name="Трубы" sheetId="1" r:id="rId2"/>
    <sheet name="Аксессуары" sheetId="3" state="hidden" r:id="rId3"/>
    <sheet name="Сравнение" sheetId="5" r:id="rId4"/>
  </sheets>
  <externalReferences>
    <externalReference r:id="rId5"/>
  </externalReferences>
  <definedNames>
    <definedName name="CouplingCode">Трубы!$AF$2:$AF$1048576</definedName>
    <definedName name="CouplingName">Трубы!$AG$2:$AG$1048576</definedName>
    <definedName name="EndCapCode">Трубы!$V$2:$V$1048576</definedName>
    <definedName name="EndCapName">Трубы!$W$2:$W$1048576</definedName>
    <definedName name="FittingType">Трубы!$J$132:$J$135</definedName>
    <definedName name="FlangeCode">Трубы!$AR$2:$AR$1048576</definedName>
    <definedName name="FlangeName">Трубы!$AS$2:$AS$1048576</definedName>
    <definedName name="FlangeNeed">Трубы!$K$136</definedName>
    <definedName name="JointCode">Трубы!$AC$2:$AC$1048576</definedName>
    <definedName name="JointName">Трубы!$AD$2:$AD$1048576</definedName>
    <definedName name="PipeCode">Трубы!$B$2:$B$1048576</definedName>
    <definedName name="PipeCodeChoose">_xlfn.IFNA(VLOOKUP(PipeMarker,PipeTable,MATCH("PipeCode",Трубы!$1:$1,0),FALSE),"")</definedName>
    <definedName name="PipeL">Трубы!$AB$2:$AB$1048576</definedName>
    <definedName name="PipeLChoose">VLOOKUP(PipeMarker,PipeTable,MATCH("PipeL",Трубы!$1:$1,0),FALSE)</definedName>
    <definedName name="PipeMarker">Подбор!$B$8&amp;Подбор!$C$8&amp;Подбор!$D$8&amp;Подбор!$E$8&amp;Подбор!$F$8</definedName>
    <definedName name="PipeName">Трубы!$C$2:$C$130</definedName>
    <definedName name="PipeNameChoose">_xlfn.IFNA(VLOOKUP(PipeMarker,PipeTable,MATCH("PipeName",Трубы!$1:$1,0),FALSE),"!!! ПРОДУКЦИЯ ОТСУТСТВУЕТ ДЛЯ ЗАДАННЫХ УСЛОВИЙ !!! В ТЕКУЩЕМ АССОРТИМЕНТЕ ДОСТУПНЫ: THERMO SINGLE PN6 PN10 25-110,  THERMO TWIN PN6 PN10 25-63, VARIA SINGLE PN6 40-125, VARIA TWIN PN6 25-50, VARIA TWIN PN10 25-32, AQUA TWIN PN10 25-50")</definedName>
    <definedName name="PipeTable">Трубы!$A$2:$BB$130</definedName>
    <definedName name="QERingsCode">Трубы!$BA$2:$BA$1048576</definedName>
    <definedName name="QERingsName">Трубы!$BB$2:$BB$1048576</definedName>
    <definedName name="Ring90Code">Трубы!$AL$51</definedName>
    <definedName name="Ring90Name">Трубы!$AM$51</definedName>
    <definedName name="StraightSetCode">Трубы!$AI$2:$AI$1048576</definedName>
    <definedName name="StraightSetName">Трубы!$AJ$2:$AJ$1048576</definedName>
    <definedName name="TipCode">Трубы!$M$2:$M$1048576</definedName>
    <definedName name="TipName">Трубы!$N$2:$N$1048576</definedName>
    <definedName name="TipRSCode">Трубы!$P$2:$P$1048576</definedName>
    <definedName name="TipRSName">Трубы!$Q$2:$Q$1048576</definedName>
    <definedName name="WallNPWCode">Трубы!$Y$2:$Y$1048576</definedName>
    <definedName name="WallNPWName">Трубы!$Z$2:$Z$1048576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E8" i="4"/>
  <c r="B8" i="4"/>
  <c r="D8" i="4"/>
  <c r="J132" i="1"/>
  <c r="F8" i="4" s="1"/>
  <c r="C91" i="1"/>
  <c r="C105" i="1"/>
  <c r="C22" i="1"/>
  <c r="C58" i="1"/>
  <c r="J133" i="1"/>
  <c r="C123" i="1"/>
  <c r="C106" i="1"/>
  <c r="C96" i="1"/>
  <c r="C107" i="1"/>
  <c r="C110" i="1"/>
  <c r="I3" i="5"/>
  <c r="F3" i="5"/>
  <c r="H3" i="5" s="1"/>
  <c r="I17" i="5"/>
  <c r="C130" i="1"/>
  <c r="C129" i="1"/>
  <c r="C126" i="1"/>
  <c r="C125" i="1"/>
  <c r="C124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09" i="1"/>
  <c r="C103" i="1"/>
  <c r="C102" i="1"/>
  <c r="C101" i="1"/>
  <c r="C100" i="1"/>
  <c r="C99" i="1"/>
  <c r="C98" i="1"/>
  <c r="C97" i="1"/>
  <c r="C95" i="1"/>
  <c r="C94" i="1"/>
  <c r="C93" i="1"/>
  <c r="C92" i="1"/>
  <c r="C90" i="1"/>
  <c r="C89" i="1"/>
  <c r="C88" i="1"/>
  <c r="C87" i="1"/>
  <c r="C86" i="1"/>
  <c r="C85" i="1"/>
  <c r="C84" i="1"/>
  <c r="C83" i="1"/>
  <c r="C82" i="1"/>
  <c r="C81" i="1"/>
  <c r="C78" i="1"/>
  <c r="C77" i="1"/>
  <c r="C76" i="1"/>
  <c r="C75" i="1"/>
  <c r="C74" i="1"/>
  <c r="C73" i="1"/>
  <c r="C72" i="1"/>
  <c r="C71" i="1"/>
  <c r="C70" i="1"/>
  <c r="C69" i="1"/>
  <c r="C66" i="1"/>
  <c r="C65" i="1"/>
  <c r="C62" i="1"/>
  <c r="C61" i="1"/>
  <c r="C60" i="1"/>
  <c r="C59" i="1"/>
  <c r="C57" i="1"/>
  <c r="I22" i="5"/>
  <c r="F22" i="5"/>
  <c r="H22" i="5" s="1"/>
  <c r="I21" i="5"/>
  <c r="F21" i="5"/>
  <c r="H21" i="5" s="1"/>
  <c r="I20" i="5"/>
  <c r="F20" i="5"/>
  <c r="H20" i="5" s="1"/>
  <c r="I19" i="5"/>
  <c r="F19" i="5"/>
  <c r="H19" i="5" s="1"/>
  <c r="I18" i="5"/>
  <c r="F18" i="5"/>
  <c r="H18" i="5" s="1"/>
  <c r="F17" i="5"/>
  <c r="H17" i="5"/>
  <c r="I16" i="5"/>
  <c r="F16" i="5"/>
  <c r="H16" i="5"/>
  <c r="I15" i="5"/>
  <c r="F15" i="5"/>
  <c r="H15" i="5" s="1"/>
  <c r="I9" i="5"/>
  <c r="F9" i="5"/>
  <c r="H9" i="5" s="1"/>
  <c r="I8" i="5"/>
  <c r="F8" i="5"/>
  <c r="H8" i="5" s="1"/>
  <c r="I7" i="5"/>
  <c r="F7" i="5"/>
  <c r="H7" i="5" s="1"/>
  <c r="I6" i="5"/>
  <c r="F6" i="5"/>
  <c r="H6" i="5" s="1"/>
  <c r="I5" i="5"/>
  <c r="F5" i="5"/>
  <c r="H5" i="5" s="1"/>
  <c r="I4" i="5"/>
  <c r="F4" i="5"/>
  <c r="H4" i="5" s="1"/>
  <c r="I20" i="4" l="1"/>
  <c r="L20" i="4" s="1"/>
  <c r="I8" i="4"/>
  <c r="L8" i="4" s="1"/>
  <c r="I17" i="4"/>
  <c r="L17" i="4" s="1"/>
  <c r="I13" i="4"/>
  <c r="L13" i="4" s="1"/>
  <c r="K8" i="4"/>
  <c r="I12" i="4"/>
  <c r="L12" i="4" s="1"/>
  <c r="I11" i="4"/>
  <c r="L11" i="4" s="1"/>
  <c r="J9" i="4"/>
  <c r="I10" i="4"/>
  <c r="J12" i="4"/>
  <c r="I21" i="4"/>
  <c r="I9" i="4"/>
  <c r="K9" i="4" s="1"/>
  <c r="I14" i="4"/>
  <c r="I15" i="4"/>
  <c r="I18" i="4" s="1"/>
  <c r="J11" i="4"/>
  <c r="J8" i="4"/>
  <c r="K17" i="4"/>
  <c r="J20" i="4" l="1"/>
  <c r="I19" i="4"/>
  <c r="L19" i="4" s="1"/>
  <c r="J13" i="4"/>
  <c r="L9" i="4"/>
  <c r="J17" i="4"/>
  <c r="K15" i="4"/>
  <c r="K20" i="4" s="1"/>
  <c r="K12" i="4"/>
  <c r="L15" i="4"/>
  <c r="I16" i="4"/>
  <c r="J16" i="4" s="1"/>
  <c r="L18" i="4"/>
  <c r="J18" i="4"/>
  <c r="K14" i="4"/>
  <c r="J14" i="4"/>
  <c r="L14" i="4"/>
  <c r="K21" i="4"/>
  <c r="L21" i="4"/>
  <c r="J21" i="4"/>
  <c r="K10" i="4"/>
  <c r="J10" i="4"/>
  <c r="L10" i="4"/>
  <c r="J15" i="4"/>
  <c r="K13" i="4"/>
  <c r="J19" i="4" l="1"/>
  <c r="K19" i="4"/>
  <c r="L16" i="4"/>
  <c r="K16" i="4"/>
  <c r="K18" i="4"/>
  <c r="K1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Schapov, Andrey</author>
    <author>Anton Popov</author>
  </authors>
  <commentList>
    <comment ref="B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Schapov, Andrey:</t>
        </r>
        <r>
          <rPr>
            <sz val="9"/>
            <color indexed="81"/>
            <rFont val="Tahoma"/>
            <family val="2"/>
            <charset val="204"/>
          </rPr>
          <t xml:space="preserve">
Диаметр внутреннего условного прохода</t>
        </r>
      </text>
    </comment>
    <comment ref="G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Schapov, Andrey:</t>
        </r>
        <r>
          <rPr>
            <sz val="9"/>
            <color indexed="81"/>
            <rFont val="Tahoma"/>
            <family val="2"/>
            <charset val="204"/>
          </rPr>
          <t xml:space="preserve">
Длина участка</t>
        </r>
      </text>
    </comment>
    <comment ref="K8" authorId="1" shapeId="0" xr:uid="{03DF6623-4C8A-46C2-8589-5CA595D0619B}">
      <text>
        <r>
          <rPr>
            <b/>
            <sz val="9"/>
            <color indexed="81"/>
            <rFont val="Tahoma"/>
            <family val="2"/>
            <charset val="204"/>
          </rPr>
          <t>Anton Popov:</t>
        </r>
        <r>
          <rPr>
            <sz val="9"/>
            <color indexed="81"/>
            <rFont val="Tahoma"/>
            <family val="2"/>
            <charset val="204"/>
          </rPr>
          <t xml:space="preserve">
Доп. Длина трубы заложена на подъем в здание</t>
        </r>
      </text>
    </comment>
    <comment ref="H10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Schapov, Andrey:</t>
        </r>
        <r>
          <rPr>
            <sz val="9"/>
            <color indexed="81"/>
            <rFont val="Tahoma"/>
            <family val="2"/>
            <charset val="204"/>
          </rPr>
          <t xml:space="preserve">
Для труб Aqua Twin</t>
        </r>
      </text>
    </comment>
    <comment ref="H14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Schapov, Andrey:</t>
        </r>
        <r>
          <rPr>
            <sz val="9"/>
            <color indexed="81"/>
            <rFont val="Tahoma"/>
            <family val="2"/>
            <charset val="204"/>
          </rPr>
          <t xml:space="preserve">
Для труб Aqua Twin</t>
        </r>
      </text>
    </comment>
    <comment ref="H1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Schapov, Andrey:</t>
        </r>
        <r>
          <rPr>
            <sz val="9"/>
            <color indexed="81"/>
            <rFont val="Tahoma"/>
            <family val="2"/>
            <charset val="204"/>
          </rPr>
          <t xml:space="preserve">
Для труб Aqua Twin</t>
        </r>
      </text>
    </comment>
    <comment ref="H17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Schapov, Andrey:</t>
        </r>
        <r>
          <rPr>
            <sz val="9"/>
            <color indexed="81"/>
            <rFont val="Tahoma"/>
            <family val="2"/>
            <charset val="204"/>
          </rPr>
          <t xml:space="preserve">
Для фланцев RS и
Для соединителей труб PN 10 Ду 65-90</t>
        </r>
      </text>
    </comment>
    <comment ref="C19" authorId="1" shapeId="0" xr:uid="{EDE509D1-5DB9-4BB3-AB0F-92AF525C81A9}">
      <text>
        <r>
          <rPr>
            <b/>
            <sz val="9"/>
            <color indexed="81"/>
            <rFont val="Tahoma"/>
            <family val="2"/>
            <charset val="204"/>
          </rPr>
          <t>Anton Popov:</t>
        </r>
        <r>
          <rPr>
            <sz val="9"/>
            <color indexed="81"/>
            <rFont val="Tahoma"/>
            <family val="2"/>
            <charset val="204"/>
          </rPr>
          <t xml:space="preserve">
Доступна в исполнении Varia Single PN6</t>
        </r>
      </text>
    </comment>
    <comment ref="H19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Schapov, Andrey:</t>
        </r>
        <r>
          <rPr>
            <sz val="9"/>
            <color indexed="81"/>
            <rFont val="Tahoma"/>
            <family val="2"/>
            <charset val="204"/>
          </rPr>
          <t xml:space="preserve">
для арт. 1018231</t>
        </r>
      </text>
    </comment>
    <comment ref="H20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Schapov, Andrey:</t>
        </r>
        <r>
          <rPr>
            <sz val="9"/>
            <color indexed="81"/>
            <rFont val="Tahoma"/>
            <family val="2"/>
            <charset val="204"/>
          </rPr>
          <t xml:space="preserve">
Для соединений Q&amp;E</t>
        </r>
      </text>
    </comment>
    <comment ref="H21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Schapov, Andrey:</t>
        </r>
        <r>
          <rPr>
            <sz val="9"/>
            <color indexed="81"/>
            <rFont val="Tahoma"/>
            <family val="2"/>
            <charset val="204"/>
          </rPr>
          <t xml:space="preserve">
Для соединений Q&amp;E для труб Aqua Twin</t>
        </r>
      </text>
    </comment>
  </commentList>
</comments>
</file>

<file path=xl/sharedStrings.xml><?xml version="1.0" encoding="utf-8"?>
<sst xmlns="http://schemas.openxmlformats.org/spreadsheetml/2006/main" count="2595" uniqueCount="552">
  <si>
    <t/>
  </si>
  <si>
    <t>1018336</t>
  </si>
  <si>
    <t>UPONOR WIPEX ЗАЖИМНОЙ НАКОНЕЧНИК PN10 25X3,5-G1"НР '2И</t>
  </si>
  <si>
    <t>ШТ</t>
  </si>
  <si>
    <t>1027489</t>
  </si>
  <si>
    <t>UPONOR WIPEX ЗАЖИМНОЙ НАКОНЕЧНИК PN10 28X4,0-G1"НР '1Ф</t>
  </si>
  <si>
    <t>1018338</t>
  </si>
  <si>
    <t>UPONOR WIPEX ЗАЖИМНОЙ НАКОНЕЧНИК PN10 32X4,4-G1"НР '1Ф</t>
  </si>
  <si>
    <t>1018339</t>
  </si>
  <si>
    <t>UPONOR WIPEX ЗАЖИМНОЙ НАКОНЕЧНИК PN10 40X5,5-G1 1/4"НР '1И</t>
  </si>
  <si>
    <t>1018340</t>
  </si>
  <si>
    <t>UPONOR WIPEX ЗАЖИМНОЙ НАКОНЕЧНИК PN10 50X6,9-G1 1/4"НР '1И</t>
  </si>
  <si>
    <t>1018341</t>
  </si>
  <si>
    <t>UPONOR WIPEX ЗАЖИМНОЙ НАКОНЕЧНИК PN10 63X8,7-G2"НР '1И</t>
  </si>
  <si>
    <t>1018342</t>
  </si>
  <si>
    <t>UPONOR WIPEX ЗАЖИМНОЙ НАКОНЕЧНИК PN10 75X10,3-G2"НР '1Ф</t>
  </si>
  <si>
    <t>1018343</t>
  </si>
  <si>
    <t>UPONOR WIPEX ЗАЖИМНОЙ НАКОНЕЧНИК PN10 90X12,3-G3"НР '1Ф</t>
  </si>
  <si>
    <t>1023170</t>
  </si>
  <si>
    <t>UPONOR WIPEX ЗАЖИМНОЙ НАКОНЕЧНИК PN10 110X15,1-G3"НР '1И</t>
  </si>
  <si>
    <t>1018328</t>
  </si>
  <si>
    <t>UPONOR WIPEX ЗАЖИМНОЙ НАКОНЕЧНИК PN6 25X2,3-G1"НР '1Ф</t>
  </si>
  <si>
    <t>1018329</t>
  </si>
  <si>
    <t>UPONOR WIPEX ЗАЖИМНОЙ НАКОНЕЧНИК PN6 32X2,9-G1"НР '2Ф</t>
  </si>
  <si>
    <t>1018330</t>
  </si>
  <si>
    <t>UPONOR WIPEX ЗАЖИМНОЙ НАКОНЕЧНИК PN6 40X3,7-G1 1/4"НР '2Ф</t>
  </si>
  <si>
    <t>1018331</t>
  </si>
  <si>
    <t>UPONOR WIPEX ЗАЖИМНОЙ НАКОНЕЧНИК PN6 50X4,6-G1 1/4"НР '1Ф</t>
  </si>
  <si>
    <t>1018332</t>
  </si>
  <si>
    <t>UPONOR WIPEX ЗАЖИМНОЙ НАКОНЕЧНИК PN6 63X5,8-G2"НР '1Ф</t>
  </si>
  <si>
    <t>1018333</t>
  </si>
  <si>
    <t>UPONOR WIPEX ЗАЖИМНОЙ НАКОНЕЧНИК PN6 75X6,8-G2"НР '1Ф</t>
  </si>
  <si>
    <t>1018334</t>
  </si>
  <si>
    <t>UPONOR WIPEX ЗАЖИМНОЙ НАКОНЕЧНИК PN6 90X8,2-G3"НР '1Ф</t>
  </si>
  <si>
    <t>1018335</t>
  </si>
  <si>
    <t>UPONOR WIPEX ЗАЖИМНОЙ НАКОНЕЧНИК PN6 110X10,0-G3"НР '1Ф</t>
  </si>
  <si>
    <t>1078368</t>
  </si>
  <si>
    <t>UPONOR ECOFLEX ЗАЖИМНОЙ НАКОНЕЧНИК PN6 125X11,4-R4 '1У</t>
  </si>
  <si>
    <t>1047013</t>
  </si>
  <si>
    <t>UPONOR WIPEX RS2 ЗАЖИМНОЙ АДАПТЕР PN6 DR 63X5,8 '1С</t>
  </si>
  <si>
    <t>1047014</t>
  </si>
  <si>
    <t>UPONOR WIPEX RS2 ЗАЖИМНОЙ АДАПТЕР PN6 DR 75X6,8 '1С</t>
  </si>
  <si>
    <t>1047015</t>
  </si>
  <si>
    <t>UPONOR WIPEX RS2 ЗАЖИМНОЙ АДАПТЕР PN6 DR 90X8,2 '1С</t>
  </si>
  <si>
    <t>1047016</t>
  </si>
  <si>
    <t>UPONOR WIPEX RS2 ЗАЖИМНОЙ АДАПТЕР PN6 DR 110X10,0 '1С</t>
  </si>
  <si>
    <t>1047017</t>
  </si>
  <si>
    <t>UPONOR WIPEX RS2 ЗАЖИМНОЙ АДАПТЕР PN10 DR 63X8,7 '1С</t>
  </si>
  <si>
    <t>1047018</t>
  </si>
  <si>
    <t>UPONOR WIPEX RS2 ЗАЖИМНОЙ АДАПТЕР PN10 DR 75X10,3 '1С</t>
  </si>
  <si>
    <t>1047019</t>
  </si>
  <si>
    <t>1047020</t>
  </si>
  <si>
    <t>1042970</t>
  </si>
  <si>
    <t>UPONOR WIPEX ЗАЖИМНОЙ СОЕДИНИТЕЛЬ PN10 25X3,5-25X3,5 '1А</t>
  </si>
  <si>
    <t>1042974</t>
  </si>
  <si>
    <t>UPONOR WIPEX ЗАЖИМНОЙ СОЕДИНИТЕЛЬ PN10 32X4,4-32X4,4 '1А</t>
  </si>
  <si>
    <t>1042979</t>
  </si>
  <si>
    <t>UPONOR WIPEX ЗАЖИМНОЙ СОЕДИНИТЕЛЬ PN10 40X5,5-40X5,5 '1А</t>
  </si>
  <si>
    <t>1042983</t>
  </si>
  <si>
    <t>UPONOR WIPEX ЗАЖИМНОЙ СОЕДИНИТЕЛЬ PN10 50X6,9-50X6,9 '1А</t>
  </si>
  <si>
    <t>1042982</t>
  </si>
  <si>
    <t>UPONOR WIPEX ЗАЖИМНОЙ СОЕДИНИТЕЛЬ PN10 63X8,7-63X8,7 '1А</t>
  </si>
  <si>
    <t>1042972</t>
  </si>
  <si>
    <t>UPONOR WIPEX ЗАЖИМНОЙ СОЕДИНИТЕЛЬ PN6 25X2,3-25X2,3 '1А</t>
  </si>
  <si>
    <t>1042973</t>
  </si>
  <si>
    <t>UPONOR WIPEX ЗАЖИМНОЙ СОЕДИНИТЕЛЬ PN6 32X2,9-32X2,9 '1И</t>
  </si>
  <si>
    <t>1042980</t>
  </si>
  <si>
    <t>UPONOR WIPEX ЗАЖИМНОЙ СОЕДИНИТЕЛЬ PN6 40X3,7-40X3,7 '1А</t>
  </si>
  <si>
    <t>1042984</t>
  </si>
  <si>
    <t>UPONOR WIPEX ЗАЖИМНОЙ СОЕДИНИТЕЛЬ PN6 50X4,6-50X4,6 '1И</t>
  </si>
  <si>
    <t>1042981</t>
  </si>
  <si>
    <t>UPONOR WIPEX ЗАЖИМНОЙ СОЕДИНИТЕЛЬ PN6 63X5,8-63X5,8 '1И</t>
  </si>
  <si>
    <t>1042985</t>
  </si>
  <si>
    <t>UPONOR WIPEX ЗАЖИМНОЙ СОЕДИНИТЕЛЬ PN6 75X6,8-75X6,8 '1И</t>
  </si>
  <si>
    <t>1042986</t>
  </si>
  <si>
    <t>UPONOR WIPEX ЗАЖИМНОЙ СОЕДИНИТЕЛЬ PN6 90X8,2-90X8,2 '1Ф</t>
  </si>
  <si>
    <t>1042987</t>
  </si>
  <si>
    <t>UPONOR WIPEX ЗАЖИМНОЙ СОЕДИНИТЕЛЬ PN6 110X10-110X10 '1И</t>
  </si>
  <si>
    <t>1078365</t>
  </si>
  <si>
    <t>UPONOR ECOFLEX ЗАЖИМНОЙ СОЕДИНИТЕЛЬ PN6 125X11,4-125X11,4 '1У</t>
  </si>
  <si>
    <t>1018316</t>
  </si>
  <si>
    <t>UPONOR ECOFLEX РЕЗИНОВЫЙ КОНЦЕВОЙ УПЛОТНИТЕЛЬ SINGLE 25+32+40/68 '1И</t>
  </si>
  <si>
    <t>1018246</t>
  </si>
  <si>
    <t>UPONOR ECOFLEX РЕЗИНОВЫЙ КОНЦЕВОЙ УПЛОТНИТЕЛЬ SINGLE 25+32+40/90 '1А</t>
  </si>
  <si>
    <t>1036248</t>
  </si>
  <si>
    <t>UPONOR ECOFLEX РЕЗИНОВЫЙ КОНЦЕВОЙ УПЛОТНИТЕЛЬ SINGLE 32+40+50/90 '1А</t>
  </si>
  <si>
    <t>1018314</t>
  </si>
  <si>
    <t>UPONOR ECOFLEX РЕЗИНОВЫЙ КОНЦЕВОЙ УПЛОТНИТЕЛЬ SINGLE 40+50+63/140 '1А</t>
  </si>
  <si>
    <t>1018315</t>
  </si>
  <si>
    <t>UPONOR ECOFLEX РЕЗИНОВЫЙ КОНЦЕВОЙ УПЛОТНИТЕЛЬ SINGLE 25+28+32/140 '1И</t>
  </si>
  <si>
    <t>1018312</t>
  </si>
  <si>
    <t>UPONOR ECOFLEX РЕЗИНОВЫЙ КОНЦЕВОЙ УПЛОТНИТЕЛЬ SINGLE 63+75/175 '1И</t>
  </si>
  <si>
    <t>1018313</t>
  </si>
  <si>
    <t>UPONOR ECOFLEX РЕЗИНОВЫЙ КОНЦЕВОЙ УПЛОТНИТЕЛЬ SINGLE 32+40+50/175 '1И</t>
  </si>
  <si>
    <t>1018311</t>
  </si>
  <si>
    <t>UPONOR ECOFLEX РЕЗИНОВЫЙ КОНЦЕВОЙ УПЛОТНИТЕЛЬ SINGLE 90+110/175 '1А</t>
  </si>
  <si>
    <t>1018310</t>
  </si>
  <si>
    <t>UPONOR ECOFLEX РЕЗИНОВЫЙ КОНЦЕВОЙ УПЛОТНИТЕЛЬ SINGLE 75+90+110/200 '1Ф</t>
  </si>
  <si>
    <t>1083869</t>
  </si>
  <si>
    <t>UPONOR ECOFLEX РЕЗИНОВЫЙ КОНЦЕВОЙ УПЛОТНИТЕЛЬ SINGLE 90+110+125/250 '1У</t>
  </si>
  <si>
    <t>1067757</t>
  </si>
  <si>
    <t>UPONOR ECOFLEX РЕЗИНОВЫЙ КОНЦЕВОЙ УПЛОТНИТЕЛЬ SINGLE 125/200 '1У</t>
  </si>
  <si>
    <t>1034305</t>
  </si>
  <si>
    <t>UPONOR ECOFLEX РЕЗИНОВЫЙ КОНЦЕВОЙ УПЛОТНИТЕЛЬ TWIN 18+22+28/140 '1И</t>
  </si>
  <si>
    <t>1034306</t>
  </si>
  <si>
    <t>UPONOR ECOFLEX РЕЗИНОВЫЙ КОНЦЕВОЙ УПЛОТНИТЕЛЬ TWIN 18+22+28-25+32+40/175 '1И</t>
  </si>
  <si>
    <t>1018309</t>
  </si>
  <si>
    <t>UPONOR ECOFLEX РЕЗИНОВЫЙ КОНЦЕВОЙ УПЛОТНИТЕЛЬ TWIN 25+32+40/175 '1Ф</t>
  </si>
  <si>
    <t>1018308</t>
  </si>
  <si>
    <t>UPONOR ECOFLEX РЕЗИНОВЫЙ КОНЦЕВОЙ УПЛОТНИТЕЛЬ TWIN 25+32+50/175 '1И</t>
  </si>
  <si>
    <t>1018307</t>
  </si>
  <si>
    <t>UPONOR ECOFLEX РЕЗИНОВЫЙ КОНЦЕВОЙ УПЛОТНИТЕЛЬ TWIN 40+50+63/200 '1И</t>
  </si>
  <si>
    <t>1061876</t>
  </si>
  <si>
    <t>UPONOR ECOFLEX ТЕРМОУСАДОЧНЫЙ КОНЦЕВОЙ УПЛОТНИТЕЛЬ TWIN 2X63/175 '1А</t>
  </si>
  <si>
    <t>1061877</t>
  </si>
  <si>
    <t>UPONOR ECOFLEX ТЕРМОУСАДОЧНЫЙ КОНЦЕВОЙ УПЛОТНИТЕЛЬ TWIN 50+32/140 '1А</t>
  </si>
  <si>
    <t>1018306</t>
  </si>
  <si>
    <t>UPONOR ECOFLEX РЕЗИНОВЫЙ КОНЦЕВОЙ УПЛОТНИТЕЛЬ QUATTRO 25+32/175 '1Ф</t>
  </si>
  <si>
    <t>1034308</t>
  </si>
  <si>
    <t>UPONOR ECOFLEX РЕЗИНОВЫЙ КОНЦЕВОЙ УПЛОТНИТЕЛЬ QUATTRO 28+32+40/200 '1И</t>
  </si>
  <si>
    <t>1018245</t>
  </si>
  <si>
    <t>UPONOR ECOFLEX РЕЗИНОВЫЙ КОНЦЕВОЙ УПЛОТНИТЕЛЬ TWIN 25+32+40/140 '1А</t>
  </si>
  <si>
    <t>1018267</t>
  </si>
  <si>
    <t>UPONOR ECOFLEX КОМПЛЕКТ ПРОХОДА ЧЕРЕЗ ФУНДАМЕНТ NPW 68-90 '1А</t>
  </si>
  <si>
    <t>1018269</t>
  </si>
  <si>
    <t>UPONOR ECOFLEX КОМПЛЕКТ ПРОХОДА ЧЕРЕЗ ФУНДАМЕНТ NPW 140 '1И</t>
  </si>
  <si>
    <t>1018268</t>
  </si>
  <si>
    <t>UPONOR ECOFLEX КОМПЛЕКТ ПРОХОДА ЧЕРЕЗ ФУНДАМЕНТ NPW 175/200 '1Ф</t>
  </si>
  <si>
    <t>1083871</t>
  </si>
  <si>
    <t>UPONOR ECOFLEX КОМПЛЕКТ ПРОХОДА ЧЕРЕЗ ФУНДАМЕНТ NPW 250 '1У</t>
  </si>
  <si>
    <t>1034202</t>
  </si>
  <si>
    <t>UPONOR ECOFLEX ПРОХОД ЧЕРЕЗ СТЕНУ 140 '1С</t>
  </si>
  <si>
    <t>1034203</t>
  </si>
  <si>
    <t>UPONOR ECOFLEX ПРОХОД ЧЕРЕЗ СТЕНУ 175 '1С</t>
  </si>
  <si>
    <t>1034204</t>
  </si>
  <si>
    <t>UPONOR ECOFLEX ПРОХОД ЧЕРЕЗ СТЕНУ 200 '1С</t>
  </si>
  <si>
    <t>1034312</t>
  </si>
  <si>
    <t>UPONOR ECOFLEX ТЕРМОУСАДОЧНЫЙ РУКАВ С МОЛНИЕЙ 140/175/200 '1И</t>
  </si>
  <si>
    <t>1084575</t>
  </si>
  <si>
    <t>UPONOR ECOFLEX ТЕРМОУСАДОЧНЫЙ РУКАВ 250 '1У</t>
  </si>
  <si>
    <t>1036012</t>
  </si>
  <si>
    <t>UPONOR ECOFLEX РЕМОНТНЫЙ КОМПЛЕКТ ДЛЯ КОЖУХА 90/68 650ММ '1С</t>
  </si>
  <si>
    <t>1036014</t>
  </si>
  <si>
    <t>UPONOR ECOFLEX РЕМОНТНЫЙ КОМПЛЕКТ ДЛЯ КОЖУХА 200/175/140, L=700ММ '1А</t>
  </si>
  <si>
    <t>1007358</t>
  </si>
  <si>
    <t>UPONOR ECOFLEX ГЕРМЕТИЗИРУЮЩЕЕ КОЛЬЦО PWP 68 '1С</t>
  </si>
  <si>
    <t>1007360</t>
  </si>
  <si>
    <t>UPONOR ECOFLEX ГЕРМЕТИЗИРУЮЩЕЕ КОЛЬЦО PWP 140 '1А</t>
  </si>
  <si>
    <t>1007361</t>
  </si>
  <si>
    <t>UPONOR ECOFLEX ГЕРМЕТИЗИРУЮЩЕЕ КОЛЬЦО PWP 175 '1А</t>
  </si>
  <si>
    <t>1007362</t>
  </si>
  <si>
    <t>UPONOR ECOFLEX ГЕРМЕТИЗИРУЮЩЕЕ КОЛЬЦО PWP 200 '1А</t>
  </si>
  <si>
    <t>1007365</t>
  </si>
  <si>
    <t>UPONOR ECOFLEX ДОПОЛНИТЕЛЬНЫЙ ВКЛАДЫШ PWP 140 '1С</t>
  </si>
  <si>
    <t>1007366</t>
  </si>
  <si>
    <t>UPONOR ECOFLEX ДОПОЛНИТЕЛЬНЫЙ ВКЛАДЫШ PWP 175 '1С</t>
  </si>
  <si>
    <t>1007367</t>
  </si>
  <si>
    <t>UPONOR ECOFLEX ДОПОЛНИТЕЛЬНЫЙ ВКЛАДЫШ PWP 200 '1С</t>
  </si>
  <si>
    <t>1007368</t>
  </si>
  <si>
    <t>UPONOR ECOFLEX ФИБРОЦЕМЕНТНАЯ ТРУБА PWP 68 '1С</t>
  </si>
  <si>
    <t>1007370</t>
  </si>
  <si>
    <t>UPONOR ECOFLEX ФИБРОЦЕМЕНТНАЯ ТРУБА PWP 140 '1С</t>
  </si>
  <si>
    <t>1007371</t>
  </si>
  <si>
    <t>UPONOR ECOFLEX ФИБРОЦЕМЕНТНАЯ ТРУБА PWP 175 '1С</t>
  </si>
  <si>
    <t>1007372</t>
  </si>
  <si>
    <t>UPONOR ECOFLEX ФИБРОЦЕМЕНТНАЯ ТРУБА PWP 200 '1С</t>
  </si>
  <si>
    <t>1007373</t>
  </si>
  <si>
    <t>UPONOR ECOFLEX КОМПЛЕКТ ЭПОКСИДНОЙ СМОЛЫ PWP 1,1 КГ/3,5 М2 '1С</t>
  </si>
  <si>
    <t>КОМП.</t>
  </si>
  <si>
    <t>1018359</t>
  </si>
  <si>
    <t>UPONOR WIPEX ФЛАНЕЦ F25/4-85/G1"ВР '1А</t>
  </si>
  <si>
    <t>1018360</t>
  </si>
  <si>
    <t>UPONOR WIPEX ФЛАНЕЦ F32/4-100/G1 1/4"ВР '1И</t>
  </si>
  <si>
    <t>1018362</t>
  </si>
  <si>
    <t>UPONOR WIPEX ФЛАНЕЦ F50/4-125/G2"ВР '1Ф</t>
  </si>
  <si>
    <t>1018364</t>
  </si>
  <si>
    <t>UPONOR WIPEX ФЛАНЕЦ F80/8-160/G3"ВР '1Ф</t>
  </si>
  <si>
    <t>1078370</t>
  </si>
  <si>
    <t>UPONOR ECOFLEX ФЛАНЕЦ F100/8-180/RP4 '1У</t>
  </si>
  <si>
    <t>1018302</t>
  </si>
  <si>
    <t>UPONOR WIPEX МУФТА МЕСТА КРЕПЛЕНИЯ G1" НР-ВР '1А</t>
  </si>
  <si>
    <t>1018303</t>
  </si>
  <si>
    <t>UPONOR WIPEX МУФТА МЕСТА КРЕПЛЕНИЯ G1 1/4" НР-ВР '1А</t>
  </si>
  <si>
    <t>1018304</t>
  </si>
  <si>
    <t>UPONOR WIPEX МУФТА МЕСТА КРЕПЛЕНИЯ G2" НР-ВР '1А</t>
  </si>
  <si>
    <t>1018305</t>
  </si>
  <si>
    <t>UPONOR WIPEX МУФТА МЕСТА КРЕПЛЕНИЯ G3" НР-ВР '1И</t>
  </si>
  <si>
    <t>1029129</t>
  </si>
  <si>
    <t>UPONOR RS ФЛАНЕЦ RS3-DN80 (PN16) '1С</t>
  </si>
  <si>
    <t>1029130</t>
  </si>
  <si>
    <t>UPONOR RS ФЛАНЕЦ RS3-DN100 (PN16) '1С</t>
  </si>
  <si>
    <t>Ду</t>
  </si>
  <si>
    <t>Условный проход</t>
  </si>
  <si>
    <t>Расход, л/с при v=1 м/с</t>
  </si>
  <si>
    <t>Старые трубы, К=1 Па/м</t>
  </si>
  <si>
    <t>PE-Xa S3,2 PN10</t>
  </si>
  <si>
    <t>Расход, л/с</t>
  </si>
  <si>
    <t>Па/м</t>
  </si>
  <si>
    <t>V, м/с</t>
  </si>
  <si>
    <t>Изменение потерь давления потерь</t>
  </si>
  <si>
    <t>32x4.4</t>
  </si>
  <si>
    <t>40x5.5</t>
  </si>
  <si>
    <t>50x6.9</t>
  </si>
  <si>
    <t>63x8.6</t>
  </si>
  <si>
    <t>75x10.3</t>
  </si>
  <si>
    <t>90x12.3</t>
  </si>
  <si>
    <t>110x15.1</t>
  </si>
  <si>
    <t>PE-Xa S5,0 PN6</t>
  </si>
  <si>
    <t>32x2.9</t>
  </si>
  <si>
    <t>40x3.7</t>
  </si>
  <si>
    <t>50x4.6</t>
  </si>
  <si>
    <t>63x5.8</t>
  </si>
  <si>
    <t>75x6.8</t>
  </si>
  <si>
    <t>90x8.2</t>
  </si>
  <si>
    <t>110x10</t>
  </si>
  <si>
    <t>125x11.4</t>
  </si>
  <si>
    <t>175</t>
  </si>
  <si>
    <t>200</t>
  </si>
  <si>
    <t>140</t>
  </si>
  <si>
    <t>90</t>
  </si>
  <si>
    <t>250</t>
  </si>
  <si>
    <t>Д кожуха</t>
  </si>
  <si>
    <t>Днар</t>
  </si>
  <si>
    <t>63</t>
  </si>
  <si>
    <t>125</t>
  </si>
  <si>
    <t>25+32+40</t>
  </si>
  <si>
    <t>32+40+50</t>
  </si>
  <si>
    <t>40+50+63</t>
  </si>
  <si>
    <t>25+28+32</t>
  </si>
  <si>
    <t>63+75</t>
  </si>
  <si>
    <t>90+110</t>
  </si>
  <si>
    <t>75+90+110</t>
  </si>
  <si>
    <t>90+110+125</t>
  </si>
  <si>
    <t>18+22+28</t>
  </si>
  <si>
    <t>25+32+50</t>
  </si>
  <si>
    <t>50+32</t>
  </si>
  <si>
    <t>25+32</t>
  </si>
  <si>
    <t>28+32+40</t>
  </si>
  <si>
    <t>175/200</t>
  </si>
  <si>
    <t>140/175/200</t>
  </si>
  <si>
    <t>PN</t>
  </si>
  <si>
    <t>PN10</t>
  </si>
  <si>
    <t>PN6</t>
  </si>
  <si>
    <t>68</t>
  </si>
  <si>
    <t>Aqua</t>
  </si>
  <si>
    <t>Thermo</t>
  </si>
  <si>
    <t>Varia</t>
  </si>
  <si>
    <t>Twin</t>
  </si>
  <si>
    <t>Single</t>
  </si>
  <si>
    <t>L, м</t>
  </si>
  <si>
    <t>Тип труб</t>
  </si>
  <si>
    <t>Single/Twin</t>
  </si>
  <si>
    <t>25AquaTwinPN10</t>
  </si>
  <si>
    <t>32AquaTwinPN10</t>
  </si>
  <si>
    <t>40AquaTwinPN10</t>
  </si>
  <si>
    <t>25AquaSinglePN10</t>
  </si>
  <si>
    <t>32AquaSinglePN10</t>
  </si>
  <si>
    <t>40AquaSinglePN10</t>
  </si>
  <si>
    <t>50AquaSinglePN10</t>
  </si>
  <si>
    <t>65AquaSinglePN10</t>
  </si>
  <si>
    <t>80AquaSinglePN10</t>
  </si>
  <si>
    <t>90AquaSinglePN10</t>
  </si>
  <si>
    <t>25ThermoTwinPN6</t>
  </si>
  <si>
    <t>32ThermoTwinPN6</t>
  </si>
  <si>
    <t>40ThermoTwinPN6</t>
  </si>
  <si>
    <t>50ThermoTwinPN6</t>
  </si>
  <si>
    <t>25ThermoSinglePN6</t>
  </si>
  <si>
    <t>32ThermoSinglePN6</t>
  </si>
  <si>
    <t>40ThermoSinglePN6</t>
  </si>
  <si>
    <t>50ThermoSinglePN6</t>
  </si>
  <si>
    <t>65ThermoSinglePN6</t>
  </si>
  <si>
    <t>80ThermoSinglePN6</t>
  </si>
  <si>
    <t>90ThermoSinglePN6</t>
  </si>
  <si>
    <t>25ThermoTwinPN10</t>
  </si>
  <si>
    <t>32ThermoTwinPN10</t>
  </si>
  <si>
    <t>40ThermoTwinPN10</t>
  </si>
  <si>
    <t>32ThermoSinglePN10</t>
  </si>
  <si>
    <t>40ThermoSinglePN10</t>
  </si>
  <si>
    <t>50ThermoSinglePN10</t>
  </si>
  <si>
    <t>65ThermoSinglePN10</t>
  </si>
  <si>
    <t>80ThermoSinglePN10</t>
  </si>
  <si>
    <t>90ThermoSinglePN10</t>
  </si>
  <si>
    <t>25VariaSinglePN6</t>
  </si>
  <si>
    <t>32VariaSinglePN6</t>
  </si>
  <si>
    <t>40VariaSinglePN6</t>
  </si>
  <si>
    <t>50VariaSinglePN6</t>
  </si>
  <si>
    <t>65VariaSinglePN6</t>
  </si>
  <si>
    <t>80VariaSinglePN6</t>
  </si>
  <si>
    <t>90VariaSinglePN6</t>
  </si>
  <si>
    <t>25VariaTwinPN6</t>
  </si>
  <si>
    <t>32VariaTwinPN6</t>
  </si>
  <si>
    <t>40VariaTwinPN6</t>
  </si>
  <si>
    <t>100ThermoSinglePN6</t>
  </si>
  <si>
    <t>100VariaSinglePN6</t>
  </si>
  <si>
    <t>UPONOR RS МУФТА RS2-RS2 '2Ф</t>
  </si>
  <si>
    <t>UPONOR RS МУФТА RS3-RS3 '2Ф</t>
  </si>
  <si>
    <t>UPONOR WIPEX RS3 ЗАЖИМНОЙ АДАПТЕР PN10 DR 90X12,3 '1С</t>
  </si>
  <si>
    <t>UPONOR WIPEX RS3 ЗАЖИМНОЙ АДАПТЕР PN10 DR 110X15,1 '1С</t>
  </si>
  <si>
    <t>1060990</t>
  </si>
  <si>
    <t>UPONOR SPI ECOFLEX КОЛЬЦО РЕДУКЦИОННОЕ ПОД КОМПЛЕКТЫ ДЛЯ ИЗОЛЯЦИИ 200-90 '1П</t>
  </si>
  <si>
    <t>Артикул</t>
  </si>
  <si>
    <t>Название</t>
  </si>
  <si>
    <t>Количество</t>
  </si>
  <si>
    <t>Единица</t>
  </si>
  <si>
    <t>Соединение</t>
  </si>
  <si>
    <t>Фланцы</t>
  </si>
  <si>
    <t>UPONOR Q&amp;E EVOLUTION КОЛЬЦО БЕЛОЕ 25 '300Ф</t>
  </si>
  <si>
    <t>UPONOR Q&amp;E EVOLUTION КОЛЬЦО БЕЛОЕ 32 '150Ф</t>
  </si>
  <si>
    <t>UPONOR Q&amp;E КОЛЬЦО С УПОРОМ БЕЛОЕ 40 '80Ф</t>
  </si>
  <si>
    <t>UPONOR Q&amp;E КОЛЬЦО С УПОРОМ БЕЛОЕ 50 '70Ф</t>
  </si>
  <si>
    <t>UPONOR Q&amp;E КОЛЬЦО С УПОРОМ БЕЛОЕ 63 '35Ф</t>
  </si>
  <si>
    <t>UPONOR Q&amp;E КОЛЬЦО С УПОРОМ БЕЛОЕ 75 '18У</t>
  </si>
  <si>
    <t>UPONOR Q&amp;E СОЕДИНИТЕЛЬ PPSU 25-25 '50Ф</t>
  </si>
  <si>
    <t>UPONOR Q&amp;E СОЕДИНИТЕЛЬ PPSU 32-32 '20Ф</t>
  </si>
  <si>
    <t>UPONOR Q&amp;E СОЕДИНИТЕЛЬ PPSU 40-40 '10Ф</t>
  </si>
  <si>
    <t>UPONOR Q&amp;E СОЕДИНИТЕЛЬ PPSU 50-50 '10А</t>
  </si>
  <si>
    <t>UPONOR Q&amp;E СОЕДИНИТЕЛЬ PPSU 63-63 '5А</t>
  </si>
  <si>
    <t>UPONOR Q&amp;E СОЕДИНИТЕЛЬ PPSU 75-75 '10У</t>
  </si>
  <si>
    <t>UPONOR Q&amp;E ШТУЦЕР С НАРУЖНОЙ РЕЗЬБОЙ 25-G1"НР (W) '35C</t>
  </si>
  <si>
    <t>UPONOR Q&amp;E ШТУЦЕР С НАРУЖНОЙ РЕЗЬБОЙ 32-G1"НР (W) '20Ф</t>
  </si>
  <si>
    <t>UPONOR Q&amp;E ШТУЦЕР С НАРУЖНОЙ РЕЗЬБОЙ 40-G1 1/4"НР (W) '16Ф</t>
  </si>
  <si>
    <t>UPONOR Q&amp;E ШТУЦЕР С НАРУЖНОЙ РЕЗЬБОЙ 50-G1 1/4"НР (W) '8Ф</t>
  </si>
  <si>
    <t>UPONOR Q&amp;E ШТУЦЕР С НАРУЖНОЙ РЕЗЬБОЙ 63-G2"НР (W) '6Ф</t>
  </si>
  <si>
    <t>UPONOR Q&amp;E ШТУЦЕР С НАРУЖНОЙ РЕЗЬБОЙ DR-ЛАТУНЬ 75-R2 1/2"НР '1У</t>
  </si>
  <si>
    <t>UPONOR RS ФЛАНЕЦ RS2-DN65 (PN16) '1C</t>
  </si>
  <si>
    <t>Q&amp;E (Ø25-75)</t>
  </si>
  <si>
    <t>WIPEX (Ø25-125)</t>
  </si>
  <si>
    <t>PipeMarker</t>
  </si>
  <si>
    <t>PipeCode</t>
  </si>
  <si>
    <t>PipeName</t>
  </si>
  <si>
    <t>PipeL</t>
  </si>
  <si>
    <t>25AquaTwinPN10Wipex</t>
  </si>
  <si>
    <t>32AquaTwinPN10Wipex</t>
  </si>
  <si>
    <t>40AquaTwinPN10Wipex</t>
  </si>
  <si>
    <t>25ThermoTwinPN6Wipex</t>
  </si>
  <si>
    <t>32ThermoTwinPN6Wipex</t>
  </si>
  <si>
    <t>40ThermoTwinPN6Wipex</t>
  </si>
  <si>
    <t>50ThermoTwinPN6Wipex</t>
  </si>
  <si>
    <t>25ThermoSinglePN6Wipex</t>
  </si>
  <si>
    <t>32ThermoSinglePN6Wipex</t>
  </si>
  <si>
    <t>40ThermoSinglePN6Wipex</t>
  </si>
  <si>
    <t>50ThermoSinglePN6Wipex</t>
  </si>
  <si>
    <t>65ThermoSinglePN6Wipex</t>
  </si>
  <si>
    <t>80ThermoSinglePN6Wipex</t>
  </si>
  <si>
    <t>90ThermoSinglePN6Wipex</t>
  </si>
  <si>
    <t>25ThermoTwinPN10Wipex</t>
  </si>
  <si>
    <t>32ThermoTwinPN10Wipex</t>
  </si>
  <si>
    <t>40ThermoTwinPN10Wipex</t>
  </si>
  <si>
    <t>32ThermoSinglePN10Wipex</t>
  </si>
  <si>
    <t>40ThermoSinglePN10Wipex</t>
  </si>
  <si>
    <t>50ThermoSinglePN10Wipex</t>
  </si>
  <si>
    <t>65ThermoSinglePN10Wipex</t>
  </si>
  <si>
    <t>80ThermoSinglePN10Wipex</t>
  </si>
  <si>
    <t>90ThermoSinglePN10Wipex</t>
  </si>
  <si>
    <t>32VariaSinglePN6Wipex</t>
  </si>
  <si>
    <t>40VariaSinglePN6Wipex</t>
  </si>
  <si>
    <t>50VariaSinglePN6Wipex</t>
  </si>
  <si>
    <t>65VariaSinglePN6Wipex</t>
  </si>
  <si>
    <t>80VariaSinglePN6Wipex</t>
  </si>
  <si>
    <t>90VariaSinglePN6Wipex</t>
  </si>
  <si>
    <t>25VariaTwinPN6Wipex</t>
  </si>
  <si>
    <t>32VariaTwinPN6Wipex</t>
  </si>
  <si>
    <t>40VariaTwinPN6Wipex</t>
  </si>
  <si>
    <t>100VariaSinglePN6Wipex</t>
  </si>
  <si>
    <t>25AquaTwinPN10Q&amp;E+Wipex</t>
  </si>
  <si>
    <t>32AquaTwinPN10Q&amp;E+Wipex</t>
  </si>
  <si>
    <t>25ThermoTwinPN6Q&amp;E+Wipex</t>
  </si>
  <si>
    <t>32ThermoTwinPN6Q&amp;E+Wipex</t>
  </si>
  <si>
    <t>25ThermoSinglePN6Q&amp;E+Wipex</t>
  </si>
  <si>
    <t>32ThermoSinglePN6Q&amp;E+Wipex</t>
  </si>
  <si>
    <t>25ThermoTwinPN10Q&amp;E+Wipex</t>
  </si>
  <si>
    <t>32ThermoTwinPN10Q&amp;E+Wipex</t>
  </si>
  <si>
    <t>32ThermoSinglePN10Q&amp;E+Wipex</t>
  </si>
  <si>
    <t>32VariaSinglePN6Q&amp;E+Wipex</t>
  </si>
  <si>
    <t>25VariaTwinPN6Q&amp;E+Wipex</t>
  </si>
  <si>
    <t>32VariaTwinPN6Q&amp;E+Wipex</t>
  </si>
  <si>
    <t>TipCode</t>
  </si>
  <si>
    <t>TipName</t>
  </si>
  <si>
    <t>EndCapCode</t>
  </si>
  <si>
    <t>EndCapName</t>
  </si>
  <si>
    <t>WallNPWCode</t>
  </si>
  <si>
    <t>WallNPWName</t>
  </si>
  <si>
    <t>JointCode</t>
  </si>
  <si>
    <t>JointName</t>
  </si>
  <si>
    <t>CouplingCode</t>
  </si>
  <si>
    <t>CouplingName</t>
  </si>
  <si>
    <t>StraightSetCode</t>
  </si>
  <si>
    <t>StraightSetName</t>
  </si>
  <si>
    <t>FlangeCode</t>
  </si>
  <si>
    <t>FlangeName</t>
  </si>
  <si>
    <t>5,6</t>
  </si>
  <si>
    <t>TipRSCode</t>
  </si>
  <si>
    <t>TipRSName</t>
  </si>
  <si>
    <t>UPONOR WIPEX ФЛАНЕЦ F65/8-145/G2 1/2"ВР '1А</t>
  </si>
  <si>
    <t>UPONOR Q&amp;E АДАПТЕР RS DR-ЛАТУНЬ 75-RS2 '1У</t>
  </si>
  <si>
    <t>UPONOR WIPEX RS3 ЗАЖИМНОЙ АДАПТЕР PN6 DR 90X8,2 '1С</t>
  </si>
  <si>
    <t>UPONOR WIPEX RS3 ЗАЖИМНОЙ АДАПТЕР PN6 DR 110X10,0 '1С</t>
  </si>
  <si>
    <t>UPONOR RS АДАПТЕР Q&amp;E 63-RS2 '1C</t>
  </si>
  <si>
    <t>QERingsCode</t>
  </si>
  <si>
    <t>QERingsName</t>
  </si>
  <si>
    <t>65ThermoTwinPN6</t>
  </si>
  <si>
    <t>USYSTEMS труба Aqua Twin PE-Xa 32x4,4-25x3,5/175 PN10 бухта 200м '1С</t>
  </si>
  <si>
    <t>USYSTEMS труба Aqua Twin PE-Xa 40x5,5-25x3,5/175 PN10 бухта 200м '1С</t>
  </si>
  <si>
    <t>USYSTEMS труба Aqua Twin PE-Xa 40x5,5-32x4,4/175 PN10 бухта 200м '1С</t>
  </si>
  <si>
    <t>USYSTEMS труба Aqua Twin PE-Xa 50x6,9-32x4,4/175 PN10 бухта 200м '1С</t>
  </si>
  <si>
    <t>USYSTEMS труба Thermo Single PE-Xa 32x4,4/140 PN10 бухта 200м '1С</t>
  </si>
  <si>
    <t>USYSTEMS труба Thermo Single PE-Xa 40x5,5/175 PN10 бухта 200м '1С</t>
  </si>
  <si>
    <t>USYSTEMS труба Thermo Single PE-Xa 50x6,9/175 PN10 бухта 200м '1С</t>
  </si>
  <si>
    <t>USYSTEMS труба Thermo Single PE-Xa 90x12,3/200 PN10 бухта 100м '1Ф</t>
  </si>
  <si>
    <t>USYSTEMS труба Thermo Single PE-Xa 110x15,1/200 PN10 бухта 100м '1Ф</t>
  </si>
  <si>
    <t>UPONOR ECOFLEX AQUA TWIN ТРУБА PE-XA 50X6,9-25X3,5/175 PN10 БУХТА 200М '1Щ</t>
  </si>
  <si>
    <t>USYSTEMS труба Thermo Single PE-Xa 63x8,6/175 PN10 бухта 200м '1С</t>
  </si>
  <si>
    <t>USYSTEMS труба Thermo Single PE-Xa 75x10,3/200 PN10 бухта 100м '1С</t>
  </si>
  <si>
    <t>USYSTEMS труба Thermo Twin PE-Xa 2x32x2,9/175 PN6 бухта 200м '1Ф</t>
  </si>
  <si>
    <t>USYSTEMS труба Thermo Twin PE-Xa 2x40x3,7/175 PN6 бухта 200м '1Ф</t>
  </si>
  <si>
    <t>USYSTEMS труба Thermo Twin PE-Xa 2x50x4,6/200 PN6 бухта 100м '1Ф</t>
  </si>
  <si>
    <t>USYSTEMS труба Thermo Twin PE-Xa 2x63x5,8/200 PN6 бухта 100м '1Ф</t>
  </si>
  <si>
    <t>UPONOR ECOFLEX THERMO TWIN ТРУБА 2X75X6,8/250 PN6 БУХТА 100М '1С</t>
  </si>
  <si>
    <t>USYSTEMS труба Thermo Single PE-Xa 25x2,3/140 PN6 бухта 200м '1Ф</t>
  </si>
  <si>
    <t>USYSTEMS труба Thermo Single PE-Xa 32x2,9/140 PN6 бухта 200м '1Ф</t>
  </si>
  <si>
    <t>USYSTEMS труба Thermo Single PE-Xa 40x3,7/175 PN6 бухта 200м '1Ф</t>
  </si>
  <si>
    <t>USYSTEMS труба Thermo Single PE-Xa 50x4,6/175 PN6 бухта 200м '1Ф</t>
  </si>
  <si>
    <t>USYSTEMS труба Thermo Single PE-Xa 63x5,8/175 PN6 бухта 200м '1Ф</t>
  </si>
  <si>
    <t>USYSTEMS труба Thermo Single PE-Xa 75x6,8/200 PN6 бухта 100м '1Ф</t>
  </si>
  <si>
    <t>USYSTEMS труба Thermo Single PE-Xa 90x8,2/200 PN6 бухта 100м '1Ф</t>
  </si>
  <si>
    <t>USYSTEMS труба Thermo Single PE-Xa 110x10,0/200 PN6 бухта 100м '1Ф</t>
  </si>
  <si>
    <t>USYSTEMS труба Thermo Twin 2x32x4,4/175 PN10 бухта 200м '1С</t>
  </si>
  <si>
    <t>USYSTEMS труба Thermo Twin Труба 2x40x5,5/175 PN10 бухта 200м '1С</t>
  </si>
  <si>
    <t>USYSTEMS труба Thermo Twin Труба 2x50x6,9/200 PN10 бухта 100м '1С</t>
  </si>
  <si>
    <t>USYSTEMS труба Varia Single PE-Xa 40x3,7/140 PN6 бухта 200м '1С</t>
  </si>
  <si>
    <t>USYSTEMS труба Varia Single PE-Xa 50x4,6/140 PN6 бухта 200м '1Ф</t>
  </si>
  <si>
    <t>USYSTEMS труба Varia Single PE-Xa 63x5,8/140 PN6 бухта 200м '1Ф</t>
  </si>
  <si>
    <t>USYSTEMS труба Varia Single PE-Xa 75x6,8/175 PN6 бухта 200м '1Ф</t>
  </si>
  <si>
    <t>USYSTEMS труба Varia Single PE-Xa 90x8,2/175 PN6 бухта 100м '1Ф</t>
  </si>
  <si>
    <t>USYSTEMS зажимной наконечник с наружной резьбой для полимерных труб PN10 32x4,4-R1"НР '1И</t>
  </si>
  <si>
    <t>USYSTEMS зажимной наконечник с наружной резьбой для полимерных труб PN10 25x3,5-R3/4"НР '1Ф</t>
  </si>
  <si>
    <t>USYSTEMS зажимной наконечник с наружной резьбой для полимерных труб PN10 40x5,5-R1 1/4"НР '1И</t>
  </si>
  <si>
    <t>USYSTEMS зажимной наконечник с наружной резьбой для полимерных труб PN10 50x6,9-R1 1/2"НР '1И</t>
  </si>
  <si>
    <t>USYSTEMS зажимной наконечник с наружной резьбой для полимерных труб PN10 63x8,6-R2"НР '1И</t>
  </si>
  <si>
    <t>USYSTEMS зажимной наконечник с наружной резьбой для полимерных труб PN10 75x10,3-R2 1/2"НР '1И</t>
  </si>
  <si>
    <t>USYSTEMS зажимной наконечник с наружной резьбой для полимерных труб PN10 90x12,3-R3"НР '1Ф</t>
  </si>
  <si>
    <t>USYSTEMS зажимной наконечник с наружной резьбой для полимерных труб PN6 32x2,9-R1"НР '1Ф</t>
  </si>
  <si>
    <t>USYSTEMS зажимной наконечник с наружной резьбой для полимерных труб PN6 40x3,7-R1 1/4"НР '1Ф</t>
  </si>
  <si>
    <t>USYSTEMS зажимной наконечник с наружной резьбой для полимерных труб PN6 50x4,6-R1 1/2"НР '1Ф</t>
  </si>
  <si>
    <t>USYSTEMS зажимной наконечник с наружной резьбой для полимерных труб PN6 63x5,8-R2"НР '1Ф</t>
  </si>
  <si>
    <t>USYSTEMS зажимной наконечник с наружной резьбой для полимерных труб PN6 75x6,8-R2 1/2"НР '1И</t>
  </si>
  <si>
    <t>USYSTEMS зажимной наконечник с наружной резьбой для полимерных труб PN6 90x8,2-R3"НР '1И</t>
  </si>
  <si>
    <t>USYSTEMS зажимной наконечник с наружной резьбой для полимерных труб PN6 110x10,0-R4"НР '1Ф</t>
  </si>
  <si>
    <t>USYSTEMS зажимной наконечник с наружной резьбой для полимерных труб PN10 110x15,1-R4"НР '1Ф</t>
  </si>
  <si>
    <t>USYSTEMS зажимной наконечник с наружной резьбой для полимерных труб PN6 125x11,4-R4"НР '1И</t>
  </si>
  <si>
    <t>UPONOR Q&amp;E ШТУЦЕР С НАРУЖНОЙ РЕЗЬБОЙ 50-G1 1/4"НР (W) '8И</t>
  </si>
  <si>
    <t>UPONOR Q&amp;E ШТУЦЕР С НАРУЖНОЙ РЕЗЬБОЙ 63-G2"НР (W) '6И</t>
  </si>
  <si>
    <t>UPONOR Q&amp;E ШТУЦЕР С НАРУЖНОЙ РЕЗЬБОЙ DR-ЛАТУНЬ 75-R2 1/2"НР '1А</t>
  </si>
  <si>
    <t>Usystems термоусаживаемая концевая заглушка Twin d20-50/D175-200 '1И</t>
  </si>
  <si>
    <t>Usystems термоусаживаемая концевая заглушка Single d25-63/D140 '1И</t>
  </si>
  <si>
    <t>Usystems термоусаживаемая концевая заглушка Single d40-110/D175-200 '1И</t>
  </si>
  <si>
    <t>UPONOR ECOFLEX РЕЗИНОВЫЙ КОНЦЕВОЙ УПЛОТНИТЕЛЬ TWIN 75+90/250 '1С</t>
  </si>
  <si>
    <t>UPONOR ECOFLEX РЕЗИНОВЫЙ КОНЦЕВОЙ УПЛОТНИТЕЛЬ SINGLE 25+32+40/90 '1С</t>
  </si>
  <si>
    <t>Usystems термоусаживаемая концевая заглушка Twin d20-40/D140 '1И</t>
  </si>
  <si>
    <t>UPONOR ECOFLEX РЕЗИНОВЫЙ КОНЦЕВОЙ УПЛОТНИТЕЛЬ SINGLE 90+110+125/250 '1А</t>
  </si>
  <si>
    <t>Usystems термоусаживаемая концевая заглушка Single d125/D200 '1С</t>
  </si>
  <si>
    <t>USYSTEMS комплект прохода через фундамент 175/200 '1Ф</t>
  </si>
  <si>
    <t>USYSTEMS комплект прохода через фундамент 140 '1И</t>
  </si>
  <si>
    <t>UPONOR ECOFLEX КОМПЛЕКТ ПРОХОДА ЧЕРЕЗ ФУНДАМЕНТ NPW 250 '1А</t>
  </si>
  <si>
    <t>UPONOR ECOFLEX КОМПЛЕКТ ПРОХОДА ЧЕРЕЗ ФУНДАМЕНТ NPW 68-90 '1И</t>
  </si>
  <si>
    <t>USYSTEMS зажимной соединитель для полимерных труб PN10 32x4,4-32x4,4 '1И</t>
  </si>
  <si>
    <t>USYSTEMS зажимной соединитель для полимерных труб PN10 25x3,5-25x3,5 '1С</t>
  </si>
  <si>
    <t>USYSTEMS зажимной соединитель для полимерных труб PN10 40x5,5-40x5,5 '1С</t>
  </si>
  <si>
    <t>USYSTEMS зажимной соединитель для полимерных труб PN10 50x6,9-50x6,9 '1А</t>
  </si>
  <si>
    <t>USYSTEMS зажимной соединитель для полимерных труб PN10 63x8,6-63x8,6 '1А</t>
  </si>
  <si>
    <t>USYSTEMS зажимной соединитель для полимерных труб PN6 32x2,9-32x2,9 '1И</t>
  </si>
  <si>
    <t>USYSTEMS зажимной соединитель для полимерных труб PN6 40x3,7-40x3,7 '1И</t>
  </si>
  <si>
    <t>USYSTEMS зажимной соединитель для полимерных труб PN6 50x4,6-50x4,6 '1И</t>
  </si>
  <si>
    <t>USYSTEMS зажимной соединитель для полимерных труб PN6 63x5,8-63x5,8 '1А</t>
  </si>
  <si>
    <t>USYSTEMS зажимной соединитель для полимерных труб PN6 75x6,8-75x6,8 '1С</t>
  </si>
  <si>
    <t>USYSTEMS зажимной соединитель для полимерных труб PN6 90x8,2-90x8,2 '1С</t>
  </si>
  <si>
    <t>USYSTEMS зажимной соединитель для полимерных труб PN6 110x10-110x10 '1А</t>
  </si>
  <si>
    <t>USYSTEMS зажимной соединитель для полимерных труб PN6 125x11,4-125x11,4 '1С</t>
  </si>
  <si>
    <t>USYSTEMS соединитель PPSU для труб PE-Xa 32-32 '10Ф</t>
  </si>
  <si>
    <t>USYSTEMS соединитель PPSU для труб PE-Xa 25-25 '25Ф</t>
  </si>
  <si>
    <t>USYSTEMS соединитель PPSU для труб PE-Xa 40-40 '10Ф</t>
  </si>
  <si>
    <t>UPONOR Q&amp;E СОЕДИНИТЕЛЬ PPSU 50-50 '10И</t>
  </si>
  <si>
    <t>UPONOR Q&amp;E СОЕДИНИТЕЛЬ PPSU 63-63 '5И</t>
  </si>
  <si>
    <t>UPONOR Q&amp;E СОЕДИНИТЕЛЬ PPSU 75-75 '10С</t>
  </si>
  <si>
    <t>USYSTEMS комплект изоляции соединения для предизолированных труб 200/175/140 '1И</t>
  </si>
  <si>
    <t>UPONOR ECOFLEX КОМПЛЕКТ ИЗОЛЯЦИИ СОЕДИНЕНИЯ 250 '1C</t>
  </si>
  <si>
    <t>USYSTEMS фланец резьбовой DN25 PN16 Rp1"ВР '1С</t>
  </si>
  <si>
    <t>USYSTEMS фланец резьбовой DN32 PN16 Rp1 1/4"ВР '1С</t>
  </si>
  <si>
    <t>USYSTEMS фланец резьбовой DN50 PN16 Rp2"ВР '1С</t>
  </si>
  <si>
    <t>USYSTEMS фланец резьбовой DN80 PN16 Rp3"ВР '1С</t>
  </si>
  <si>
    <t>USYSTEMS фланец резьбовой DN100 PN16 Rp4"ВР '1С</t>
  </si>
  <si>
    <t>USYSTEMS фланец резьбовой DN65 PN16 Rp2 1/2"ВР '1С</t>
  </si>
  <si>
    <t>USYSTEMS кольцо для труб PE-Xa с упором белое 32 '160И</t>
  </si>
  <si>
    <t>USYSTEMS кольцо для труб PE-Xa с упором белое 25 '300И</t>
  </si>
  <si>
    <t>USYSTEMS кольцо для труб PE-Xa с упором белое 40 '80Ф</t>
  </si>
  <si>
    <t>UPONOR Q&amp;E КОЛЬЦО С УПОРОМ БЕЛОЕ 50 '70И</t>
  </si>
  <si>
    <t>UPONOR Q&amp;E КОЛЬЦО С УПОРОМ БЕЛОЕ 75 '18И</t>
  </si>
  <si>
    <t>USYSTEMS штуцер с наружной резьбой латунный для труб PE-Xa 32-R1"НР, тип 1 '20Ф</t>
  </si>
  <si>
    <t>USYSTEMS штуцер с наружной резьбой латунный для труб PE-Xa 25-R1"НР, тип 1 '35Ф</t>
  </si>
  <si>
    <t>USYSTEMS муфта R2 1/2"ВР-R2 1/2"ВР '1С</t>
  </si>
  <si>
    <t>USYSTEMS муфта R3"ВР-R3"ВР '1C</t>
  </si>
  <si>
    <t>USYSTEMS муфта R4"ВР-R4"ВР '1C</t>
  </si>
  <si>
    <t>25ThermoSinglePN10Wipex</t>
  </si>
  <si>
    <t>USYSTEMS труба Aqua Twin PE-Xa 50x6,9-40x5,5/200 PN10 бухта 100м '1С</t>
  </si>
  <si>
    <t>25ThermoSinglePN10Q&amp;E+Wipex</t>
  </si>
  <si>
    <t>20ThermoSinglePN10Q&amp;E+Wipex</t>
  </si>
  <si>
    <t>USYSTEMS труба Thermo Single PE-Xa 25x3,5/140 PN10 бухта 200м '1С</t>
  </si>
  <si>
    <t>20ThermoSinglePN10Wipex</t>
  </si>
  <si>
    <t>25ThermoSinglePN10</t>
  </si>
  <si>
    <t>1135756</t>
  </si>
  <si>
    <t>20ThermoSinglePN6Q&amp;E+Wipex</t>
  </si>
  <si>
    <t>20ThermoSinglePN6</t>
  </si>
  <si>
    <t>20ThermoSinglePN6Wipex</t>
  </si>
  <si>
    <t>USYSTEMS зажимной наконечник с наружной резьбой для полимерных труб PN6 25x2,3-R3/4"НР '1Ф</t>
  </si>
  <si>
    <t>USYSTEMS зажимной соединитель для полимерных труб PN6 25x2,3-25x2,3 '1И</t>
  </si>
  <si>
    <t>20ThermoSinglePN10</t>
  </si>
  <si>
    <t>20AquaTwinPN10Q&amp;E+Wipex</t>
  </si>
  <si>
    <t>USYSTEMS труба Aqua Twin PE-Xa 25x3,5-20X2,8/140 PN10 бухта 200м '1С</t>
  </si>
  <si>
    <t>20AquaTwinPN10</t>
  </si>
  <si>
    <t>USYSTEMS штуцер с наружной резьбой латунный для труб PE-Xa 25-R3/4"НР, тип 1 '50Ф</t>
  </si>
  <si>
    <t>USYSTEMS штуцер с наружной резьбой латунный для труб PE-Xa 20-R3/4"НР, тип 1 '65Ф</t>
  </si>
  <si>
    <t>USYSTEMS соединитель PPSU для труб PE-Xa 20-20 '50Ф</t>
  </si>
  <si>
    <t>USYSTEMS кольцо для труб PE-Xa с упором белое 20 '100И</t>
  </si>
  <si>
    <t>USYSTEMS зажимной штуцер с наружной резьбой 20x2,8-3/4"НР '1И</t>
  </si>
  <si>
    <t>20VariaTwinPN6Q&amp;E+Wipex</t>
  </si>
  <si>
    <t>20VariaTwinPN6</t>
  </si>
  <si>
    <t>20VariaTwinPN6Wipex</t>
  </si>
  <si>
    <t>20VariaTwinPN10Wipex</t>
  </si>
  <si>
    <t>25VariaTwinPN10Wipex</t>
  </si>
  <si>
    <t>USYSTEMS труба Varia Twin PE-Xa 2x25x3,5/140 PN10 бухта 200м '1С</t>
  </si>
  <si>
    <t>USYSTEMS труба Varia Twin PE-Xa 2x32x4,4/140 PN10 бухта 200м '1С</t>
  </si>
  <si>
    <t>20VariaTwinPN10</t>
  </si>
  <si>
    <t>25VariaTwinPN10</t>
  </si>
  <si>
    <t>20VariaTwinPN10Q&amp;E+Wipex</t>
  </si>
  <si>
    <t>25VariaTwinPN10Q&amp;E+Wipex</t>
  </si>
  <si>
    <t>USYSTEMS труба Thermo Twin PE-Xa 2x63x8,6/200 PN10 бухта 100м '1С</t>
  </si>
  <si>
    <t>50ThermoTwinPN10</t>
  </si>
  <si>
    <t>Usystems термоусаживаемая концевая заглушка Twin d63/D200 '1И</t>
  </si>
  <si>
    <t>50ThermoTwinPN10Wipex</t>
  </si>
  <si>
    <t>20ThermoTwinPN6Q&amp;E+Wipex</t>
  </si>
  <si>
    <t>20ThermoTwinPN6</t>
  </si>
  <si>
    <t>20ThermoTwinPN6Wipex</t>
  </si>
  <si>
    <t>20ThermoTwinPN10Wipex</t>
  </si>
  <si>
    <t>USYSTEMS труба Thermo Twin 2x25x3,5/175 PN10 бухта 200м '1С</t>
  </si>
  <si>
    <t>20ThermoTwinPN10</t>
  </si>
  <si>
    <t>20ThermoTwinPN10Q&amp;E+Wipex</t>
  </si>
  <si>
    <t>25x2,3</t>
  </si>
  <si>
    <t>25x3,5</t>
  </si>
  <si>
    <t>USYSTEMS штуцер с наружной резьбой латунный для труб PE-Xa 40-R1 1/4"НР, тип 2 '10Ф</t>
  </si>
  <si>
    <t xml:space="preserve">PE-Xa </t>
  </si>
  <si>
    <t>Условный проход (Ду)</t>
  </si>
  <si>
    <t>Ду (сталь)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</si>
</sst>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1" x14ac:knownFonts="1">
    <font>
      <sz val="11"/>
      <color theme="1"/>
      <name val="Verdana"/>
      <family val="2"/>
      <charset val="204"/>
    </font>
    <font>
      <sz val="10"/>
      <color indexed="8"/>
      <name val="Verdana"/>
      <family val="2"/>
      <charset val="204"/>
    </font>
    <font>
      <sz val="10"/>
      <color theme="1"/>
      <name val="Verdana"/>
      <family val="2"/>
      <charset val="204"/>
    </font>
    <font>
      <sz val="10"/>
      <name val="Verdan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color rgb="FF000000"/>
      <name val="Segoe UI"/>
      <family val="2"/>
      <charset val="204"/>
    </font>
    <font>
      <sz val="11"/>
      <name val="Verdana"/>
      <family val="2"/>
      <charset val="204"/>
    </font>
    <font>
      <sz val="10"/>
      <color rgb="FF000000"/>
      <name val="Segoe UI"/>
      <family val="2"/>
      <charset val="204"/>
    </font>
    <font>
      <sz val="8"/>
      <name val="Verdana"/>
      <family val="2"/>
      <charset val="204"/>
    </font>
    <font>
      <sz val="11"/>
      <color theme="1"/>
      <name val="Roboto"/>
      <charset val="204"/>
    </font>
    <font>
      <b/>
      <sz val="12"/>
      <color theme="0"/>
      <name val="Roboto"/>
      <charset val="204"/>
    </font>
    <font>
      <sz val="12"/>
      <color theme="1"/>
      <name val="Roboto"/>
      <charset val="204"/>
    </font>
    <font>
      <b/>
      <sz val="11"/>
      <color theme="1"/>
      <name val="Roboto"/>
      <charset val="204"/>
    </font>
    <font>
      <b/>
      <sz val="11"/>
      <color theme="0"/>
      <name val="Roboto"/>
      <charset val="204"/>
    </font>
    <font>
      <sz val="11"/>
      <color theme="0"/>
      <name val="Roboto"/>
      <charset val="204"/>
    </font>
    <font>
      <sz val="10"/>
      <color theme="1"/>
      <name val="Roboto"/>
      <charset val="204"/>
    </font>
    <font>
      <b/>
      <sz val="14"/>
      <color theme="1"/>
      <name val="Roboto"/>
      <charset val="204"/>
    </font>
    <font>
      <sz val="14"/>
      <color theme="1"/>
      <name val="Roboto"/>
      <charset val="204"/>
    </font>
    <font>
      <b/>
      <u/>
      <sz val="11"/>
      <color theme="0"/>
      <name val="Roboto"/>
      <charset val="204"/>
    </font>
    <font>
      <u/>
      <sz val="11"/>
      <color theme="0"/>
      <name val="Roboto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24B90"/>
        <bgColor indexed="64"/>
      </patternFill>
    </fill>
    <fill>
      <patternFill patternType="solid">
        <fgColor rgb="FF18285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" fillId="0" borderId="0" xfId="0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5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vertical="center" wrapText="1"/>
    </xf>
    <xf numFmtId="49" fontId="1" fillId="4" borderId="0" xfId="0" applyNumberFormat="1" applyFont="1" applyFill="1" applyAlignment="1">
      <alignment horizontal="center" vertical="center"/>
    </xf>
    <xf numFmtId="49" fontId="2" fillId="4" borderId="0" xfId="0" applyNumberFormat="1" applyFont="1" applyFill="1" applyAlignment="1">
      <alignment horizontal="center" vertical="center"/>
    </xf>
    <xf numFmtId="49" fontId="7" fillId="0" borderId="0" xfId="0" applyNumberFormat="1" applyFont="1"/>
    <xf numFmtId="0" fontId="8" fillId="5" borderId="0" xfId="0" applyFont="1" applyFill="1" applyAlignment="1">
      <alignment vertical="center"/>
    </xf>
    <xf numFmtId="0" fontId="0" fillId="0" borderId="0" xfId="0" applyAlignment="1">
      <alignment wrapText="1"/>
    </xf>
    <xf numFmtId="0" fontId="1" fillId="3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wrapText="1"/>
    </xf>
    <xf numFmtId="1" fontId="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vertical="center" wrapText="1"/>
    </xf>
    <xf numFmtId="49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0" fillId="7" borderId="0" xfId="0" applyFont="1" applyFill="1"/>
    <xf numFmtId="0" fontId="10" fillId="3" borderId="0" xfId="0" applyFont="1" applyFill="1"/>
    <xf numFmtId="0" fontId="11" fillId="8" borderId="0" xfId="0" applyFont="1" applyFill="1"/>
    <xf numFmtId="0" fontId="12" fillId="8" borderId="4" xfId="0" applyFont="1" applyFill="1" applyBorder="1"/>
    <xf numFmtId="0" fontId="12" fillId="8" borderId="5" xfId="0" applyFont="1" applyFill="1" applyBorder="1"/>
    <xf numFmtId="0" fontId="12" fillId="8" borderId="6" xfId="0" applyFont="1" applyFill="1" applyBorder="1"/>
    <xf numFmtId="0" fontId="10" fillId="2" borderId="0" xfId="0" applyFont="1" applyFill="1"/>
    <xf numFmtId="0" fontId="10" fillId="7" borderId="0" xfId="0" applyFont="1" applyFill="1" applyAlignment="1">
      <alignment horizontal="right" vertical="top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4" fillId="7" borderId="0" xfId="0" applyFont="1" applyFill="1" applyAlignment="1">
      <alignment horizontal="right" vertical="center"/>
    </xf>
    <xf numFmtId="0" fontId="13" fillId="0" borderId="2" xfId="0" applyFont="1" applyBorder="1"/>
    <xf numFmtId="0" fontId="13" fillId="0" borderId="1" xfId="0" applyFont="1" applyBorder="1" applyAlignment="1">
      <alignment wrapText="1"/>
    </xf>
    <xf numFmtId="0" fontId="13" fillId="0" borderId="1" xfId="0" applyFont="1" applyBorder="1"/>
    <xf numFmtId="0" fontId="13" fillId="0" borderId="3" xfId="0" applyFont="1" applyBorder="1"/>
    <xf numFmtId="0" fontId="11" fillId="8" borderId="1" xfId="0" applyFont="1" applyFill="1" applyBorder="1" applyAlignment="1">
      <alignment wrapText="1"/>
    </xf>
    <xf numFmtId="0" fontId="11" fillId="8" borderId="1" xfId="0" applyFont="1" applyFill="1" applyBorder="1" applyAlignment="1">
      <alignment horizontal="left" vertical="top"/>
    </xf>
    <xf numFmtId="0" fontId="15" fillId="7" borderId="0" xfId="0" applyFont="1" applyFill="1"/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/>
    </xf>
    <xf numFmtId="0" fontId="17" fillId="7" borderId="0" xfId="0" applyFont="1" applyFill="1"/>
    <xf numFmtId="0" fontId="18" fillId="7" borderId="0" xfId="0" applyFont="1" applyFill="1"/>
    <xf numFmtId="0" fontId="19" fillId="7" borderId="0" xfId="0" applyFont="1" applyFill="1"/>
    <xf numFmtId="0" fontId="13" fillId="0" borderId="7" xfId="0" applyFont="1" applyBorder="1"/>
    <xf numFmtId="0" fontId="13" fillId="0" borderId="8" xfId="0" applyFont="1" applyBorder="1"/>
    <xf numFmtId="0" fontId="14" fillId="7" borderId="0" xfId="0" applyFont="1" applyFill="1"/>
    <xf numFmtId="0" fontId="20" fillId="7" borderId="0" xfId="0" applyFont="1" applyFill="1"/>
    <xf numFmtId="0" fontId="14" fillId="3" borderId="0" xfId="0" applyFont="1" applyFill="1"/>
    <xf numFmtId="0" fontId="15" fillId="3" borderId="0" xfId="0" applyFont="1" applyFill="1"/>
    <xf numFmtId="0" fontId="13" fillId="7" borderId="0" xfId="0" applyFont="1" applyFill="1"/>
  </cellXfs>
  <cellStyles count="1">
    <cellStyle name="Обычный" xfId="0" builtinId="0"/>
  </cellStyles>
  <dxfs count="194"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strike val="0"/>
        <outline val="0"/>
        <shadow val="0"/>
        <u val="none"/>
        <vertAlign val="baseline"/>
        <sz val="11"/>
        <color theme="1"/>
        <name val="Roboto"/>
        <charset val="204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Roboto"/>
        <charset val="204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Roboto"/>
        <charset val="204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Roboto"/>
        <charset val="204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Roboto"/>
        <charset val="204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Roboto"/>
        <charset val="204"/>
        <scheme val="none"/>
      </font>
      <fill>
        <patternFill patternType="solid">
          <fgColor indexed="64"/>
          <bgColor rgb="FF18285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224B90"/>
      <color rgb="FF182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trlProps/ctrlProp1.xml><?xml version="1.0" encoding="utf-8"?>
<formControlPr xmlns="http://schemas.microsoft.com/office/spreadsheetml/2009/9/main" objectType="Drop" dropLines="9" dropStyle="combo" dx="16" fmlaLink="Трубы!$E$136" fmlaRange="Сравнение!$A$14:$A$22" noThreeD="1" sel="2" val="0"/>
</file>

<file path=xl/ctrlProps/ctrlProp2.xml><?xml version="1.0" encoding="utf-8"?>
<formControlPr xmlns="http://schemas.microsoft.com/office/spreadsheetml/2009/9/main" objectType="Drop" dropStyle="combo" dx="16" fmlaLink="Трубы!$G$136" fmlaRange="Трубы!$G$132:$G$134" noThreeD="1" sel="3" val="0"/>
</file>

<file path=xl/ctrlProps/ctrlProp3.xml><?xml version="1.0" encoding="utf-8"?>
<formControlPr xmlns="http://schemas.microsoft.com/office/spreadsheetml/2009/9/main" objectType="Drop" dropStyle="combo" dx="16" fmlaLink="Трубы!$H$136" fmlaRange="Трубы!$H$132:$H$133" noThreeD="1" sel="2" val="0"/>
</file>

<file path=xl/ctrlProps/ctrlProp4.xml><?xml version="1.0" encoding="utf-8"?>
<formControlPr xmlns="http://schemas.microsoft.com/office/spreadsheetml/2009/9/main" objectType="Drop" dropStyle="combo" dx="16" fmlaLink="Трубы!$I$136" fmlaRange="Трубы!$I$132:$I$133" noThreeD="1" sel="1" val="0"/>
</file>

<file path=xl/ctrlProps/ctrlProp5.xml><?xml version="1.0" encoding="utf-8"?>
<formControlPr xmlns="http://schemas.microsoft.com/office/spreadsheetml/2009/9/main" objectType="Drop" dropLines="4" dropStyle="combo" dx="16" fmlaLink="Трубы!$J$136" fmlaRange="Трубы!$J$132:$J$133" noThreeD="1" sel="1" val="0"/>
</file>

<file path=xl/ctrlProps/ctrlProp6.xml><?xml version="1.0" encoding="utf-8"?>
<formControlPr xmlns="http://schemas.microsoft.com/office/spreadsheetml/2009/9/main" objectType="CheckBox" checked="Checked" fmlaLink="Трубы!$K$136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7</xdr:row>
          <xdr:rowOff>22860</xdr:rowOff>
        </xdr:from>
        <xdr:to>
          <xdr:col>2</xdr:col>
          <xdr:colOff>0</xdr:colOff>
          <xdr:row>7</xdr:row>
          <xdr:rowOff>175260</xdr:rowOff>
        </xdr:to>
        <xdr:sp macro="" textlink="">
          <xdr:nvSpPr>
            <xdr:cNvPr id="4100" name="Drop Dow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6</xdr:row>
          <xdr:rowOff>228600</xdr:rowOff>
        </xdr:from>
        <xdr:to>
          <xdr:col>3</xdr:col>
          <xdr:colOff>0</xdr:colOff>
          <xdr:row>7</xdr:row>
          <xdr:rowOff>175260</xdr:rowOff>
        </xdr:to>
        <xdr:sp macro="" textlink="">
          <xdr:nvSpPr>
            <xdr:cNvPr id="4101" name="Drop Dow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7</xdr:row>
          <xdr:rowOff>0</xdr:rowOff>
        </xdr:from>
        <xdr:to>
          <xdr:col>3</xdr:col>
          <xdr:colOff>1143000</xdr:colOff>
          <xdr:row>7</xdr:row>
          <xdr:rowOff>175260</xdr:rowOff>
        </xdr:to>
        <xdr:sp macro="" textlink="">
          <xdr:nvSpPr>
            <xdr:cNvPr id="4103" name="Drop Down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7</xdr:row>
          <xdr:rowOff>0</xdr:rowOff>
        </xdr:from>
        <xdr:to>
          <xdr:col>5</xdr:col>
          <xdr:colOff>0</xdr:colOff>
          <xdr:row>7</xdr:row>
          <xdr:rowOff>175260</xdr:rowOff>
        </xdr:to>
        <xdr:sp macro="" textlink="">
          <xdr:nvSpPr>
            <xdr:cNvPr id="4105" name="Drop Down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7</xdr:row>
          <xdr:rowOff>0</xdr:rowOff>
        </xdr:from>
        <xdr:to>
          <xdr:col>6</xdr:col>
          <xdr:colOff>7620</xdr:colOff>
          <xdr:row>7</xdr:row>
          <xdr:rowOff>175260</xdr:rowOff>
        </xdr:to>
        <xdr:sp macro="" textlink="">
          <xdr:nvSpPr>
            <xdr:cNvPr id="4116" name="Drop Down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8</xdr:row>
          <xdr:rowOff>99060</xdr:rowOff>
        </xdr:from>
        <xdr:to>
          <xdr:col>5</xdr:col>
          <xdr:colOff>868680</xdr:colOff>
          <xdr:row>9</xdr:row>
          <xdr:rowOff>175260</xdr:rowOff>
        </xdr:to>
        <xdr:sp macro="" textlink="">
          <xdr:nvSpPr>
            <xdr:cNvPr id="4117" name="Фланец" descr="Фланцы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Фланцы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608515</xdr:colOff>
      <xdr:row>22</xdr:row>
      <xdr:rowOff>153072</xdr:rowOff>
    </xdr:from>
    <xdr:to>
      <xdr:col>3</xdr:col>
      <xdr:colOff>892546</xdr:colOff>
      <xdr:row>30</xdr:row>
      <xdr:rowOff>98340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7691" y="4232013"/>
          <a:ext cx="1118758" cy="1467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95121</xdr:colOff>
      <xdr:row>0</xdr:row>
      <xdr:rowOff>67235</xdr:rowOff>
    </xdr:from>
    <xdr:to>
      <xdr:col>11</xdr:col>
      <xdr:colOff>510717</xdr:colOff>
      <xdr:row>5</xdr:row>
      <xdr:rowOff>1952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782356" y="67235"/>
          <a:ext cx="9431513" cy="89102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213360</xdr:colOff>
          <xdr:row>21</xdr:row>
          <xdr:rowOff>175260</xdr:rowOff>
        </xdr:from>
        <xdr:to>
          <xdr:col>11</xdr:col>
          <xdr:colOff>762000</xdr:colOff>
          <xdr:row>50</xdr:row>
          <xdr:rowOff>152400</xdr:rowOff>
        </xdr:to>
        <xdr:sp macro="" textlink="">
          <xdr:nvSpPr>
            <xdr:cNvPr id="4124" name="Object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100853</xdr:colOff>
      <xdr:row>22</xdr:row>
      <xdr:rowOff>107201</xdr:rowOff>
    </xdr:from>
    <xdr:to>
      <xdr:col>2</xdr:col>
      <xdr:colOff>289112</xdr:colOff>
      <xdr:row>30</xdr:row>
      <xdr:rowOff>95607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853" y="4186142"/>
          <a:ext cx="1781735" cy="1531232"/>
        </a:xfrm>
        <a:prstGeom prst="rect">
          <a:avLst/>
        </a:prstGeom>
      </xdr:spPr>
    </xdr:pic>
    <xdr:clientData/>
  </xdr:twoCellAnchor>
  <xdr:twoCellAnchor editAs="oneCell">
    <xdr:from>
      <xdr:col>1</xdr:col>
      <xdr:colOff>539621</xdr:colOff>
      <xdr:row>35</xdr:row>
      <xdr:rowOff>146401</xdr:rowOff>
    </xdr:from>
    <xdr:to>
      <xdr:col>2</xdr:col>
      <xdr:colOff>798564</xdr:colOff>
      <xdr:row>42</xdr:row>
      <xdr:rowOff>136965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11974" y="6858725"/>
          <a:ext cx="1177825" cy="11767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52219</xdr:rowOff>
    </xdr:from>
    <xdr:to>
      <xdr:col>1</xdr:col>
      <xdr:colOff>743226</xdr:colOff>
      <xdr:row>42</xdr:row>
      <xdr:rowOff>58266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6641278"/>
          <a:ext cx="1393279" cy="1139522"/>
        </a:xfrm>
        <a:prstGeom prst="rect">
          <a:avLst/>
        </a:prstGeom>
      </xdr:spPr>
    </xdr:pic>
    <xdr:clientData/>
  </xdr:twoCellAnchor>
  <xdr:twoCellAnchor editAs="oneCell">
    <xdr:from>
      <xdr:col>3</xdr:col>
      <xdr:colOff>10120</xdr:colOff>
      <xdr:row>35</xdr:row>
      <xdr:rowOff>139313</xdr:rowOff>
    </xdr:from>
    <xdr:to>
      <xdr:col>3</xdr:col>
      <xdr:colOff>975136</xdr:colOff>
      <xdr:row>42</xdr:row>
      <xdr:rowOff>58333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738" y="6549078"/>
          <a:ext cx="957396" cy="1250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systemsorg-my.sharepoint.com/personal/anton_popov_usystems_ru/Documents/Desktop/&#1048;&#1102;&#1083;&#1100;/352.07.23-2%20&#1040;&#1076;&#1084;&#1080;&#1085;&#1080;&#1089;&#1090;&#1088;&#1072;&#1090;&#1080;&#1074;&#1085;&#1086;&#1077;%20&#1079;&#1076;&#1072;&#1085;&#1080;&#1077;.%20&#1058;&#1048;&#1057;/352.07.23-2_&#1050;&#1055;.xlsx" TargetMode="External"/><Relationship Id="rId1" Type="http://schemas.openxmlformats.org/officeDocument/2006/relationships/externalLinkPath" Target="/personal/anton_popov_usystems_ru/Documents/Desktop/&#1048;&#1102;&#1083;&#1100;/352.07.23-2%20&#1040;&#1076;&#1084;&#1080;&#1085;&#1080;&#1089;&#1090;&#1088;&#1072;&#1090;&#1080;&#1074;&#1085;&#1086;&#1077;%20&#1079;&#1076;&#1072;&#1085;&#1080;&#1077;.%20&#1058;&#1048;&#1057;/352.07.23-2_&#1050;&#105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Прайс-лист Usystems"/>
      <sheetName val="КП"/>
      <sheetName val="Спецификация ГОСТ"/>
      <sheetName val="Коммерческое предложение"/>
      <sheetName val="Portfolio"/>
    </sheetNames>
    <sheetDataSet>
      <sheetData sheetId="0"/>
      <sheetData sheetId="1"/>
      <sheetData sheetId="2"/>
      <sheetData sheetId="3"/>
      <sheetData sheetId="4">
        <row r="1">
          <cell r="C1"/>
          <cell r="F1"/>
        </row>
        <row r="2">
          <cell r="C2"/>
          <cell r="F2" t="str">
            <v>ВКЛ</v>
          </cell>
        </row>
        <row r="3">
          <cell r="C3"/>
          <cell r="F3"/>
        </row>
        <row r="4">
          <cell r="C4" t="str">
            <v>Артикул</v>
          </cell>
          <cell r="F4" t="str">
            <v>Наименование</v>
          </cell>
        </row>
        <row r="5">
          <cell r="C5" t="str">
            <v>Гибкие трубы из сшитого полиэтилена PE-Xa</v>
          </cell>
          <cell r="F5"/>
        </row>
        <row r="6">
          <cell r="C6">
            <v>1135974</v>
          </cell>
          <cell r="F6" t="str">
            <v>USYSTEMS труба Radi Pipe белая PN10 16x2,2 бухта 100м '100Ф</v>
          </cell>
        </row>
        <row r="7">
          <cell r="C7">
            <v>1135613</v>
          </cell>
          <cell r="F7" t="str">
            <v>USYSTEMS труба Radi Pipe белая PN10 16x2,2 бухта 400м '400Ф</v>
          </cell>
        </row>
        <row r="8">
          <cell r="C8">
            <v>1135975</v>
          </cell>
          <cell r="F8" t="str">
            <v>USYSTEMS труба Radi Pipe белая PN10 20x2,8 бухта 100м '100Ф</v>
          </cell>
        </row>
        <row r="9">
          <cell r="C9">
            <v>1135614</v>
          </cell>
          <cell r="F9" t="str">
            <v>USYSTEMS труба Radi Pipe белая PN10 20x2,8 бухта 300м '300Ф</v>
          </cell>
        </row>
        <row r="10">
          <cell r="C10">
            <v>1135615</v>
          </cell>
          <cell r="F10" t="str">
            <v>USYSTEMS труба Radi Pipe белая PN10 25x3,5 бухта 50м '50Ф</v>
          </cell>
        </row>
        <row r="11">
          <cell r="C11">
            <v>1135616</v>
          </cell>
          <cell r="F11" t="str">
            <v>USYSTEMS труба Radi Pipe белая PN10 32x4,4 бухта 50м '50Ф</v>
          </cell>
        </row>
        <row r="12">
          <cell r="C12">
            <v>1136681</v>
          </cell>
          <cell r="F12" t="str">
            <v>USYSTEMS труба Radi Pipe PN10 16x2,2 в теплоизоляции 6 мм синей бухта 100м '100Ф</v>
          </cell>
        </row>
        <row r="13">
          <cell r="C13">
            <v>1136682</v>
          </cell>
          <cell r="F13" t="str">
            <v>USYSTEMS труба Radi Pipe PN10 20x2,8 в теплоизоляции 6 мм синей бухта 50м '50Ф</v>
          </cell>
        </row>
        <row r="14">
          <cell r="C14">
            <v>1136683</v>
          </cell>
          <cell r="F14" t="str">
            <v>USYSTEMS труба Radi Pipe PN10 25x3,5 в теплоизоляции 6 мм синей бухта 25м '25Ф</v>
          </cell>
        </row>
        <row r="15">
          <cell r="C15">
            <v>1136684</v>
          </cell>
          <cell r="F15" t="str">
            <v>USYSTEMS труба Radi Pipe PN10 32x4,4 в теплоизоляции 6 мм синей бухта 25м '25Ф</v>
          </cell>
        </row>
        <row r="16">
          <cell r="C16">
            <v>1136685</v>
          </cell>
          <cell r="F16" t="str">
            <v>USYSTEMS труба Radi Pipe PN10 16x2,2 в теплоизоляции 6 мм красной бухта 100м '100Ф</v>
          </cell>
        </row>
        <row r="17">
          <cell r="C17">
            <v>1136686</v>
          </cell>
          <cell r="F17" t="str">
            <v>USYSTEMS труба Radi Pipe PN10 20x2,8 в теплоизоляции 6 мм красной бухта 50м '50Ф</v>
          </cell>
        </row>
        <row r="18">
          <cell r="C18">
            <v>1136687</v>
          </cell>
          <cell r="F18" t="str">
            <v>USYSTEMS труба Radi Pipe PN10 25x3,5 в теплоизоляции 6 мм красной бухта 25м '25Ф</v>
          </cell>
        </row>
        <row r="19">
          <cell r="C19">
            <v>1136688</v>
          </cell>
          <cell r="F19" t="str">
            <v>USYSTEMS труба Radi Pipe PN10 32x4,4 в теплоизоляции 6 мм красной бухта 25м '25Ф</v>
          </cell>
        </row>
        <row r="20">
          <cell r="C20">
            <v>1136603</v>
          </cell>
          <cell r="F20" t="str">
            <v>USYSTEMS труба Radi Pipe белая PN10 40x5,5 отрезок 6м '24Ф</v>
          </cell>
        </row>
        <row r="21">
          <cell r="C21">
            <v>1136604</v>
          </cell>
          <cell r="F21" t="str">
            <v>USYSTEMS труба Radi Pipe белая PN10 50x6,9 отрезок 6м '12Ф</v>
          </cell>
        </row>
        <row r="22">
          <cell r="C22">
            <v>1136605</v>
          </cell>
          <cell r="F22" t="str">
            <v>USYSTEMS труба Radi Pipe белая PN10 63x8,6 отрезок 6м '12И</v>
          </cell>
        </row>
        <row r="23">
          <cell r="C23">
            <v>1136606</v>
          </cell>
          <cell r="F23" t="str">
            <v>USYSTEMS труба Radi Pipe белая PN10 75x10,3 отрезок 6м '6И</v>
          </cell>
        </row>
        <row r="24">
          <cell r="C24">
            <v>1136607</v>
          </cell>
          <cell r="F24" t="str">
            <v>USYSTEMS труба Radi Pipe белая PN10 90x12,3 отрезок 6м '6С</v>
          </cell>
        </row>
        <row r="25">
          <cell r="C25">
            <v>1136608</v>
          </cell>
          <cell r="F25" t="str">
            <v>USYSTEMS труба Radi Pipe белая PN10 110x15,1 отрезок 6м '6С</v>
          </cell>
        </row>
        <row r="26">
          <cell r="C26">
            <v>1136609</v>
          </cell>
          <cell r="F26" t="str">
            <v>USYSTEMS труба Radi Pipe белая PN6 16x2,0 бухта 100м '100Ф</v>
          </cell>
        </row>
        <row r="27">
          <cell r="C27">
            <v>1136610</v>
          </cell>
          <cell r="F27" t="str">
            <v>USYSTEMS труба Radi Pipe белая PN6 16x2,0 бухта 200м '200Ф</v>
          </cell>
        </row>
        <row r="28">
          <cell r="C28">
            <v>1136611</v>
          </cell>
          <cell r="F28" t="str">
            <v>USYSTEMS труба Radi Pipe белая PN6 16x2,0 бухта 300м '300Ф</v>
          </cell>
        </row>
        <row r="29">
          <cell r="C29">
            <v>1136612</v>
          </cell>
          <cell r="F29" t="str">
            <v>USYSTEMS труба Radi Pipe белая PN6 20x2,0 бухта 100м '100Ф</v>
          </cell>
        </row>
        <row r="30">
          <cell r="C30">
            <v>1136613</v>
          </cell>
          <cell r="F30" t="str">
            <v>USYSTEMS труба Radi Pipe белая PN6 20x2,0 бухта 200м '200Ф</v>
          </cell>
        </row>
        <row r="31">
          <cell r="C31">
            <v>1136614</v>
          </cell>
          <cell r="F31" t="str">
            <v>USYSTEMS труба Radi Pipe белая PN6 20x2,0 бухта 300м '300Ф</v>
          </cell>
        </row>
        <row r="32">
          <cell r="C32">
            <v>1136615</v>
          </cell>
          <cell r="F32" t="str">
            <v>USYSTEMS труба Radi Pipe белая PN6 25x2,3 бухта 50м '50Ф</v>
          </cell>
        </row>
        <row r="33">
          <cell r="C33">
            <v>1136627</v>
          </cell>
          <cell r="F33" t="str">
            <v>USYSTEMS труба Radi Pipe белая PN6 25x2,3 бухта 200м '200С</v>
          </cell>
        </row>
        <row r="34">
          <cell r="C34">
            <v>1135977</v>
          </cell>
          <cell r="F34" t="str">
            <v>USYSTEMS труба Radi Pipe белая PN6 25x2,3 бухта 300м '300Ф</v>
          </cell>
        </row>
        <row r="35">
          <cell r="C35">
            <v>1136616</v>
          </cell>
          <cell r="F35" t="str">
            <v>USYSTEMS труба Radi Pipe белая PN6 32x2,9 бухта 50м '50Ф</v>
          </cell>
        </row>
        <row r="36">
          <cell r="C36">
            <v>1136617</v>
          </cell>
          <cell r="F36" t="str">
            <v>USYSTEMS труба Radi Pipe белая PN6 40x3,7 бухта 50м '50Ф</v>
          </cell>
        </row>
        <row r="37">
          <cell r="C37">
            <v>1136618</v>
          </cell>
          <cell r="F37" t="str">
            <v>USYSTEMS труба Radi Pipe белая PN6 40x3,7 отрезок 6м '24И</v>
          </cell>
        </row>
        <row r="38">
          <cell r="C38">
            <v>1136619</v>
          </cell>
          <cell r="F38" t="str">
            <v>USYSTEMS труба Radi Pipe белая PN6 50x4,6 бухта 50м '50Ф</v>
          </cell>
        </row>
        <row r="39">
          <cell r="C39">
            <v>1136620</v>
          </cell>
          <cell r="F39" t="str">
            <v>USYSTEMS труба Radi Pipe белая PN6 50x4,6 отрезок 6м '12И</v>
          </cell>
        </row>
        <row r="40">
          <cell r="C40">
            <v>1136621</v>
          </cell>
          <cell r="F40" t="str">
            <v>USYSTEMS труба Radi Pipe белая PN6 63x5,8 бухта 50м '50Ф</v>
          </cell>
        </row>
        <row r="41">
          <cell r="C41">
            <v>1136622</v>
          </cell>
          <cell r="F41" t="str">
            <v>USYSTEMS труба Radi Pipe белая PN6 63x5,8 отрезок 6м '12Ф</v>
          </cell>
        </row>
        <row r="42">
          <cell r="C42">
            <v>1136623</v>
          </cell>
          <cell r="F42" t="str">
            <v>USYSTEMS труба Radi Pipe белая PN6 75x6,8 бухта 50м '50С</v>
          </cell>
        </row>
        <row r="43">
          <cell r="C43">
            <v>1136624</v>
          </cell>
          <cell r="F43" t="str">
            <v>USYSTEMS труба Radi Pipe белая PN6 75x6,8 отрезок 6м '6C</v>
          </cell>
        </row>
        <row r="44">
          <cell r="C44">
            <v>1136625</v>
          </cell>
          <cell r="F44" t="str">
            <v>USYSTEMS труба Radi Pipe белая PN6 90x8,2 отрезок 6м '6Ф</v>
          </cell>
        </row>
        <row r="45">
          <cell r="C45">
            <v>1136626</v>
          </cell>
          <cell r="F45" t="str">
            <v>USYSTEMS труба Radi Pipe белая PN6 110x10,0 отрезок 6м '6С</v>
          </cell>
        </row>
        <row r="46">
          <cell r="C46">
            <v>1136677</v>
          </cell>
          <cell r="F46" t="str">
            <v>USYSTEMS труба Radi Pipe Project PN10 16x2,2 бухта 100м '100С</v>
          </cell>
        </row>
        <row r="47">
          <cell r="C47">
            <v>1136678</v>
          </cell>
          <cell r="F47" t="str">
            <v>USYSTEMS труба Radi Pipe Project PN10 20x2,8 бухта 100м '100С</v>
          </cell>
        </row>
        <row r="48">
          <cell r="C48">
            <v>1136679</v>
          </cell>
          <cell r="F48" t="str">
            <v>USYSTEMS труба Radi Pipe Project PN10 25x3,5 бухта 25м '25С</v>
          </cell>
        </row>
        <row r="49">
          <cell r="C49">
            <v>1136680</v>
          </cell>
          <cell r="F49" t="str">
            <v>USYSTEMS труба Radi Pipe Project PN10 32x4,4 бухта 25м '25С</v>
          </cell>
        </row>
        <row r="50">
          <cell r="C50">
            <v>1062883</v>
          </cell>
          <cell r="F50" t="str">
            <v>UPONOR COMFORT PIPE PLUS ТРУБА PN6 14X2,0 БУХТА 120M  '120C</v>
          </cell>
        </row>
        <row r="51">
          <cell r="C51">
            <v>1062884</v>
          </cell>
          <cell r="F51" t="str">
            <v>UPONOR COMFORT PIPE PLUS ТРУБА PN6 14X2,0 БУХТА 240M '240А</v>
          </cell>
        </row>
        <row r="52">
          <cell r="C52">
            <v>1062885</v>
          </cell>
          <cell r="F52" t="str">
            <v>UPONOR COMFORT PIPE PLUS ТРУБА PN6 14X2,0 БУХТА 960M '960C</v>
          </cell>
        </row>
        <row r="53">
          <cell r="C53">
            <v>1062044</v>
          </cell>
          <cell r="F53" t="str">
            <v>UPONOR COMFORT PIPE PLUS ТРУБА PN6 16X2,0 БУХТА 120M '120Ф</v>
          </cell>
        </row>
        <row r="54">
          <cell r="C54">
            <v>1062045</v>
          </cell>
          <cell r="F54" t="str">
            <v>UPONOR COMFORT PIPE PLUS ТРУБА PN6 16X2,0 БУХТА 240M '240Ф</v>
          </cell>
        </row>
        <row r="55">
          <cell r="C55">
            <v>1062046</v>
          </cell>
          <cell r="F55" t="str">
            <v>UPONOR COMFORT PIPE PLUS ТРУБА PN6 16X2,0 БУХТА 640M '640Ф</v>
          </cell>
        </row>
        <row r="56">
          <cell r="C56">
            <v>1034535</v>
          </cell>
          <cell r="F56" t="str">
            <v>UPONOR COMFORT PIPE PLUS ТРУБА PN6 17X2,0 БУХТА 120M '120C</v>
          </cell>
        </row>
        <row r="57">
          <cell r="C57">
            <v>1009226</v>
          </cell>
          <cell r="F57" t="str">
            <v>UPONOR COMFORT PIPE PLUS ТРУБА PN6 17X2,0 БУХТА 240M  '240И</v>
          </cell>
        </row>
        <row r="58">
          <cell r="C58">
            <v>1009227</v>
          </cell>
          <cell r="F58" t="str">
            <v>UPONOR COMFORT PIPE PLUS ТРУБА PN6 17X2,0 БУХТА 640M '640Ф</v>
          </cell>
        </row>
        <row r="59">
          <cell r="C59">
            <v>1009228</v>
          </cell>
          <cell r="F59" t="str">
            <v>UPONOR COMFORT PIPE PLUS ТРУБА PN6 20X2,0 БУХТА 120M '120Ф</v>
          </cell>
        </row>
        <row r="60">
          <cell r="C60">
            <v>1009230</v>
          </cell>
          <cell r="F60" t="str">
            <v>UPONOR COMFORT PIPE PLUS ТРУБА PN6 20X2,0 БУХТА 240M '240Ф</v>
          </cell>
        </row>
        <row r="61">
          <cell r="C61">
            <v>1009231</v>
          </cell>
          <cell r="F61" t="str">
            <v>UPONOR COMFORT PIPE PLUS ТРУБА PN6 20X2,0 БУХТА 480M '480Ф</v>
          </cell>
        </row>
        <row r="62">
          <cell r="C62">
            <v>1009232</v>
          </cell>
          <cell r="F62" t="str">
            <v>UPONOR COMFORT PIPE PLUS ТРУБА PN6 20X2,0 БУХТА 1000M '1000И</v>
          </cell>
        </row>
        <row r="63">
          <cell r="C63">
            <v>1062887</v>
          </cell>
          <cell r="F63" t="str">
            <v>UPONOR COMFORT PIPE PLUS ТРУБА PN6 25X2,3 БУХТА 60M '60Ф</v>
          </cell>
        </row>
        <row r="64">
          <cell r="C64">
            <v>1062888</v>
          </cell>
          <cell r="F64" t="str">
            <v>UPONOR COMFORT PIPE PLUS ТРУБА PN6 25X2,3 БУХТА 220M '220Ф</v>
          </cell>
        </row>
        <row r="65">
          <cell r="C65">
            <v>1062889</v>
          </cell>
          <cell r="F65" t="str">
            <v>UPONOR COMFORT PIPE PLUS ТРУБА PN6 25X2,3 БУХТА 300M '300Ф</v>
          </cell>
        </row>
        <row r="66">
          <cell r="C66">
            <v>1063907</v>
          </cell>
          <cell r="F66" t="str">
            <v>UPONOR COMFORT PIPE PLUS ТРУБА PN6 25X2,3 БУХТА 640M '640Ф</v>
          </cell>
        </row>
        <row r="67">
          <cell r="C67">
            <v>1047610</v>
          </cell>
          <cell r="F67" t="str">
            <v>UPONOR RADI PIPE ТРУБА БЕЛАЯ PN6 16X2,0 БУХТА 120М '120В</v>
          </cell>
        </row>
        <row r="68">
          <cell r="C68">
            <v>1022518</v>
          </cell>
          <cell r="F68" t="str">
            <v>UPONOR RADI PIPE ТРУБА БЕЛАЯ PN6 20X2,0 БУХТА 100М '100Щ</v>
          </cell>
        </row>
        <row r="69">
          <cell r="C69">
            <v>1001220</v>
          </cell>
          <cell r="F69" t="str">
            <v>UPONOR RADI PIPE ТРУБА БЕЛАЯ PN6 32X2,9 БУХТА 50М '50Ф</v>
          </cell>
        </row>
        <row r="70">
          <cell r="C70">
            <v>1008979</v>
          </cell>
          <cell r="F70" t="str">
            <v>UPONOR RADI PIPE ТРУБА БЕЛАЯ PN6 40X3,7 БУХТА 50М '50Ф</v>
          </cell>
        </row>
        <row r="71">
          <cell r="C71">
            <v>1008980</v>
          </cell>
          <cell r="F71" t="str">
            <v>UPONOR RADI PIPE ТРУБА БЕЛАЯ PN6 50X4,6 БУХТА 50М '50Ф</v>
          </cell>
        </row>
        <row r="72">
          <cell r="C72">
            <v>1008981</v>
          </cell>
          <cell r="F72" t="str">
            <v>UPONOR RADI PIPE ТРУБА БЕЛАЯ PN6 63X5,8 БУХТА 50М '50Ф</v>
          </cell>
        </row>
        <row r="73">
          <cell r="C73">
            <v>1008982</v>
          </cell>
          <cell r="F73" t="str">
            <v>UPONOR RADI PIPE ТРУБА БЕЛАЯ PN6 75X6,8 БУХТА 50М '50С</v>
          </cell>
        </row>
        <row r="74">
          <cell r="C74">
            <v>1008983</v>
          </cell>
          <cell r="F74" t="str">
            <v>UPONOR RADI PIPE ТРУБА БЕЛАЯ PN6 90X8,2 БУХТА 50М '50Щ</v>
          </cell>
        </row>
        <row r="75">
          <cell r="C75">
            <v>1008984</v>
          </cell>
          <cell r="F75" t="str">
            <v>UPONOR RADI PIPE ТРУБА БЕЛАЯ PN6 110X10,0 БУХТА 50М '50Щ</v>
          </cell>
        </row>
        <row r="76">
          <cell r="C76">
            <v>1023083</v>
          </cell>
          <cell r="F76" t="str">
            <v>UPONOR RADI PIPE ТРУБА БЕЛАЯ PN6 20X2,0 ОТРЕЗОК 6M '30В</v>
          </cell>
        </row>
        <row r="77">
          <cell r="C77">
            <v>1001221</v>
          </cell>
          <cell r="F77" t="str">
            <v>UPONOR RADI PIPE ТРУБА БЕЛАЯ PN6 25X2,3 ОТРЕЗОК 6M '12C</v>
          </cell>
        </row>
        <row r="78">
          <cell r="C78">
            <v>1001222</v>
          </cell>
          <cell r="F78" t="str">
            <v>UPONOR RADI PIPE ТРУБА БЕЛАЯ PN6 32X2,9 ОТРЕЗОК 6M '12И</v>
          </cell>
        </row>
        <row r="79">
          <cell r="C79">
            <v>1008939</v>
          </cell>
          <cell r="F79" t="str">
            <v>UPONOR RADI PIPE ТРУБА БЕЛАЯ PN6 40X3,7 ОТРЕЗОК 6М '6И</v>
          </cell>
        </row>
        <row r="80">
          <cell r="C80">
            <v>1008940</v>
          </cell>
          <cell r="F80" t="str">
            <v>UPONOR RADI PIPE ТРУБА БЕЛАЯ PN6 50X4,6 ОТРЕЗОК 6М '6И</v>
          </cell>
        </row>
        <row r="81">
          <cell r="C81">
            <v>1008941</v>
          </cell>
          <cell r="F81" t="str">
            <v>UPONOR RADI PIPE ТРУБА БЕЛАЯ PN6 63X5,8 ОТРЕЗОК 6М '6Ф</v>
          </cell>
        </row>
        <row r="82">
          <cell r="C82">
            <v>1008864</v>
          </cell>
          <cell r="F82" t="str">
            <v>UPONOR RADI PIPE ТРУБА БЕЛАЯ PN6 75X6,8 ОТРЕЗОК 6М '6C</v>
          </cell>
        </row>
        <row r="83">
          <cell r="C83">
            <v>1008874</v>
          </cell>
          <cell r="F83" t="str">
            <v>UPONOR RADI PIPE ТРУБА БЕЛАЯ PN6 90X8,2 ОТРЕЗОК 6М '6Ф</v>
          </cell>
        </row>
        <row r="84">
          <cell r="C84">
            <v>1008879</v>
          </cell>
          <cell r="F84" t="str">
            <v>UPONOR RADI PIPE ТРУБА БЕЛАЯ PN6 110X10,0 ОТРЕЗОК 6М '6Щ</v>
          </cell>
        </row>
        <row r="85">
          <cell r="C85">
            <v>1008388</v>
          </cell>
          <cell r="F85" t="str">
            <v>UPONOR RADI PIPE ТРУБА В КОЖУХЕ КРАСНОМ 16X2,0 25/20 БУХТА 50М '50C</v>
          </cell>
        </row>
        <row r="86">
          <cell r="C86">
            <v>1033896</v>
          </cell>
          <cell r="F86" t="str">
            <v>UPONOR RADI PIPE ТРУБА БЕЛАЯ PN10 16X2,2 БУХТА 100М '100Ф</v>
          </cell>
        </row>
        <row r="87">
          <cell r="C87">
            <v>1088097</v>
          </cell>
          <cell r="F87" t="str">
            <v>UPONOR RADI PIPE ТРУБА БЕЛАЯ PN10 16X2,2 БУХТА 100M '100Щ</v>
          </cell>
        </row>
        <row r="88">
          <cell r="C88">
            <v>1033222</v>
          </cell>
          <cell r="F88" t="str">
            <v>UPONOR RADI PIPE ТРУБА БЕЛАЯ PN10 20X2,8 БУХТА 100М '100Ф</v>
          </cell>
        </row>
        <row r="89">
          <cell r="C89">
            <v>1088098</v>
          </cell>
          <cell r="F89" t="str">
            <v>UPONOR RADI PIPE ТРУБА БЕЛАЯ PN10 20X2,8 БУХТА 100M '100Щ</v>
          </cell>
        </row>
        <row r="90">
          <cell r="C90">
            <v>1033305</v>
          </cell>
          <cell r="F90" t="str">
            <v>UPONOR RADI PIPE ТРУБА БЕЛАЯ PN10 25X3,5 БУХТА 50М '50Ф</v>
          </cell>
        </row>
        <row r="91">
          <cell r="C91">
            <v>1088099</v>
          </cell>
          <cell r="F91" t="str">
            <v>UPONOR RADI PIPE ТРУБА БЕЛАЯ PN10 25X3,5 БУХТА 50M '50Щ</v>
          </cell>
        </row>
        <row r="92">
          <cell r="C92">
            <v>1094118</v>
          </cell>
          <cell r="F92" t="str">
            <v>UPONOR RADI PIPE ТРУБА БЕЛАЯ PN10 32X4,4 БУХТА 50M '50У</v>
          </cell>
        </row>
        <row r="93">
          <cell r="C93">
            <v>1033395</v>
          </cell>
          <cell r="F93" t="str">
            <v>UPONOR RADI PIPE ТРУБА БЕЛАЯ PN10 32X4,4 БУХТА 100М '100Ф</v>
          </cell>
        </row>
        <row r="94">
          <cell r="C94">
            <v>1033418</v>
          </cell>
          <cell r="F94" t="str">
            <v>UPONOR RADI PIPE ТРУБА БЕЛАЯ PN10 40X5,5 ОТРЕЗОК 6М '6Ф</v>
          </cell>
        </row>
        <row r="95">
          <cell r="C95">
            <v>1033482</v>
          </cell>
          <cell r="F95" t="str">
            <v>UPONOR RADI PIPE ТРУБА БЕЛАЯ PN10 50X6,9 ОТРЕЗОК 6М '6Ф</v>
          </cell>
        </row>
        <row r="96">
          <cell r="C96">
            <v>1033503</v>
          </cell>
          <cell r="F96" t="str">
            <v>UPONOR RADI PIPE ТРУБА БЕЛАЯ PN10 63X8,6 ОТРЕЗОК 6М '6И</v>
          </cell>
        </row>
        <row r="97">
          <cell r="C97">
            <v>1033521</v>
          </cell>
          <cell r="F97" t="str">
            <v>UPONOR RADI PIPE ТРУБА БЕЛАЯ PN10 75X10,3 ОТРЕЗОК 6М '6И</v>
          </cell>
        </row>
        <row r="98">
          <cell r="C98">
            <v>1033536</v>
          </cell>
          <cell r="F98" t="str">
            <v>UPONOR RADI PIPE ТРУБА БЕЛАЯ PN10 90X12,3 ОТРЕЗОК 6М '6С</v>
          </cell>
        </row>
        <row r="99">
          <cell r="C99">
            <v>1033587</v>
          </cell>
          <cell r="F99" t="str">
            <v>UPONOR RADI PIPE ТРУБА БЕЛАЯ PN10 110X15,1 ОТРЕЗОК 6М '6С</v>
          </cell>
        </row>
        <row r="100">
          <cell r="C100">
            <v>1008386</v>
          </cell>
          <cell r="F100" t="str">
            <v>UPONOR AQUA PIPE ТРУБА БЕЛАЯ PN10 16X2,0 БУХТА 100М '100И</v>
          </cell>
        </row>
        <row r="101">
          <cell r="C101">
            <v>1008408</v>
          </cell>
          <cell r="F101" t="str">
            <v>UPONOR AQUA PIPE ТРУБА БЕЛАЯ PN6 20X2,0 БУХТА 100М '100И</v>
          </cell>
        </row>
        <row r="102">
          <cell r="C102">
            <v>1017870</v>
          </cell>
          <cell r="F102" t="str">
            <v>UPONOR AQUA PIPE ТРУБА БЕЛАЯ PN6 25X2,3 БУХТА 100М '100И</v>
          </cell>
        </row>
        <row r="103">
          <cell r="C103">
            <v>1048757</v>
          </cell>
          <cell r="F103" t="str">
            <v>UPONOR AQUA PIPE ТРУБА БЕЛАЯ PN6 32X2,9 БУХТА 50М '50И</v>
          </cell>
        </row>
        <row r="104">
          <cell r="C104">
            <v>1033417</v>
          </cell>
          <cell r="F104" t="str">
            <v>UPONOR AQUA PIPE ТРУБА БЕЛАЯ PN6 40X3,7 БУХТА 50М '50И</v>
          </cell>
        </row>
        <row r="105">
          <cell r="C105">
            <v>1033481</v>
          </cell>
          <cell r="F105" t="str">
            <v>UPONOR AQUA PIPE ТРУБА БЕЛАЯ PN6 50X4,6 БУХТА 50M '50C</v>
          </cell>
        </row>
        <row r="106">
          <cell r="C106">
            <v>1033502</v>
          </cell>
          <cell r="F106" t="str">
            <v>UPONOR AQUA PIPE ТРУБА БЕЛАЯ PN6 63X5,8 БУХТА 50M '50C</v>
          </cell>
        </row>
        <row r="107">
          <cell r="C107">
            <v>1033420</v>
          </cell>
          <cell r="F107" t="str">
            <v>UPONOR AQUA PIPE ТРУБА БЕЛАЯ PN6 40X3,7 ОТРЕЗОК 5M '15C</v>
          </cell>
        </row>
        <row r="108">
          <cell r="C108">
            <v>1033485</v>
          </cell>
          <cell r="F108" t="str">
            <v>UPONOR AQUA PIPE ТРУБА БЕЛАЯ PN6 50X4,6 ОТРЕЗОК 5M '10С</v>
          </cell>
        </row>
        <row r="109">
          <cell r="C109">
            <v>1033506</v>
          </cell>
          <cell r="F109" t="str">
            <v>UPONOR AQUA PIPE ТРУБА БЕЛАЯ PN6 63X5,8 ОТРЕЗОК 5M '5C</v>
          </cell>
        </row>
        <row r="110">
          <cell r="C110">
            <v>1022682</v>
          </cell>
          <cell r="F110" t="str">
            <v>UPONOR AQUA PIPE ТРУБА БЕЛАЯ PN10 16X2,2 БУХТА 100М '100Ф</v>
          </cell>
        </row>
        <row r="111">
          <cell r="C111">
            <v>1001201</v>
          </cell>
          <cell r="F111" t="str">
            <v>UPONOR AQUA PIPE ТРУБА БЕЛАЯ PN10 20X2,8 БУХТА 50М '50Ф</v>
          </cell>
        </row>
        <row r="112">
          <cell r="C112">
            <v>1001202</v>
          </cell>
          <cell r="F112" t="str">
            <v>UPONOR AQUA PIPE ТРУБА БЕЛАЯ PN10 25X3,5 БУХТА 50М '50Ф</v>
          </cell>
        </row>
        <row r="113">
          <cell r="C113">
            <v>1001203</v>
          </cell>
          <cell r="F113" t="str">
            <v>UPONOR AQUA PIPE ТРУБА БЕЛАЯ PN10 32X4,4 БУХТА 50М '50Ф</v>
          </cell>
        </row>
        <row r="114">
          <cell r="C114">
            <v>1008382</v>
          </cell>
          <cell r="F114" t="str">
            <v>UPONOR AQUA PIPE ТРУБА БЕЛАЯ PN10 16X2,2 ОТРЕЗОК 6M '30C</v>
          </cell>
        </row>
        <row r="115">
          <cell r="C115">
            <v>1008407</v>
          </cell>
          <cell r="F115" t="str">
            <v>UPONOR AQUA PIPE ТРУБА БЕЛАЯ PN10 20X2,8 ОТРЕЗОК 6M '30C</v>
          </cell>
        </row>
        <row r="116">
          <cell r="C116">
            <v>1008424</v>
          </cell>
          <cell r="F116" t="str">
            <v>UPONOR AQUA PIPE ТРУБА БЕЛАЯ PN10 25X3,5 ОТРЕЗОК 6M '12И</v>
          </cell>
        </row>
        <row r="117">
          <cell r="C117">
            <v>1001206</v>
          </cell>
          <cell r="F117" t="str">
            <v>UPONOR AQUA PIPE ТРУБА БЕЛАЯ PN10 32X4,4 ОТРЕЗОК 6М '60Ф</v>
          </cell>
        </row>
        <row r="118">
          <cell r="C118">
            <v>1033864</v>
          </cell>
          <cell r="F118" t="str">
            <v>UPONOR AQUA PIPE ТРУБА БЕЛАЯ PN10 40X5,5 ОТРЕЗОК 6М '6Ф</v>
          </cell>
        </row>
        <row r="119">
          <cell r="C119">
            <v>1033865</v>
          </cell>
          <cell r="F119" t="str">
            <v>UPONOR AQUA PIPE ТРУБА БЕЛАЯ PN10 50X6,9 ОТРЕЗОК 6М '6C</v>
          </cell>
        </row>
        <row r="120">
          <cell r="C120">
            <v>1023122</v>
          </cell>
          <cell r="F120" t="str">
            <v>UPONOR AQUA PIPE ТРУБА БЕЛАЯ PN10 63X8,6 ОТРЕЗОК 6М '18C</v>
          </cell>
        </row>
        <row r="121">
          <cell r="C121">
            <v>1023123</v>
          </cell>
          <cell r="F121" t="str">
            <v>UPONOR AQUA PIPE ТРУБА БЕЛАЯ PN10 75X10,3 ОТРЕЗОК 6М '6Щ</v>
          </cell>
        </row>
        <row r="122">
          <cell r="C122">
            <v>1033866</v>
          </cell>
          <cell r="F122" t="str">
            <v>UPONOR AQUA PIPE ТРУБА БЕЛАЯ PN10 90X12,3 ОТРЕЗОК 6М '6В</v>
          </cell>
        </row>
        <row r="123">
          <cell r="C123">
            <v>1033867</v>
          </cell>
          <cell r="F123" t="str">
            <v>UPONOR AQUA PIPE ТРУБА БЕЛАЯ PN10 110X15,1 ОТРЕЗОК 6М '6Щ</v>
          </cell>
        </row>
        <row r="124">
          <cell r="C124">
            <v>1008993</v>
          </cell>
          <cell r="F124" t="str">
            <v>UPONOR AQUA PIPE ТРУБА В КОЖУХЕ ЧЁРНОМ 16X2,2 25/20 БУХТА 50М '50C</v>
          </cell>
        </row>
        <row r="125">
          <cell r="C125">
            <v>1047822</v>
          </cell>
          <cell r="F125" t="str">
            <v>UPONOR COMBI PIPE ТРУБА БЕЛАЯ PN10 16X2,2 БУХТА 100М '100Щ</v>
          </cell>
        </row>
        <row r="126">
          <cell r="C126">
            <v>1087904</v>
          </cell>
          <cell r="F126" t="str">
            <v>UPONOR COMBI PIPE ТРУБА PN10/PN8 16X2,0 БУХТА 100M '100И</v>
          </cell>
        </row>
        <row r="127">
          <cell r="C127">
            <v>1047828</v>
          </cell>
          <cell r="F127" t="str">
            <v>UPONOR COMBI PIPE ТРУБА БЕЛАЯ PN10 20X2,8 БУХТА 100М '100И</v>
          </cell>
        </row>
        <row r="128">
          <cell r="C128">
            <v>1047834</v>
          </cell>
          <cell r="F128" t="str">
            <v>UPONOR COMBI PIPE ТРУБА БЕЛАЯ PN10 25X3,5 БУХТА 100М '100И</v>
          </cell>
        </row>
        <row r="129">
          <cell r="C129">
            <v>1087907</v>
          </cell>
          <cell r="F129" t="str">
            <v>UPONOR COMBI PIPE ТРУБА В КОЖУХЕ С ТЕПЛОИЗОЛЯЦИЕЙ СЕРОЙ 16X2,0 25/20 48X10 БУХТА 50M '50С</v>
          </cell>
        </row>
        <row r="130">
          <cell r="C130">
            <v>1047831</v>
          </cell>
          <cell r="F130" t="str">
            <v>UPONOR COMBI PIPE ТРУБА В КОЖУХЕ С ТЕПЛОИЗОЛЯЦИЕЙ 20X2,8 28/23 51/10 БУХТА 50M '50И</v>
          </cell>
        </row>
        <row r="131">
          <cell r="C131">
            <v>1047837</v>
          </cell>
          <cell r="F131" t="str">
            <v>UPONOR COMBI PIPE ТРУБА В КОЖУХЕ С ТЕПЛОИЗОЛЯЦИЕЙ 25X3,5 34/28 63/13 БУХТА 50M '50C</v>
          </cell>
        </row>
        <row r="132">
          <cell r="C132">
            <v>1047838</v>
          </cell>
          <cell r="F132" t="str">
            <v>UPONOR COMBI PIPE ТРУБА В КОЖУХЕ С ТЕПЛОИЗОЛЯЦИЕЙ 25X3,5 34/28 63/13 БУХТА 100M '100C</v>
          </cell>
        </row>
        <row r="133">
          <cell r="C133">
            <v>1059799</v>
          </cell>
          <cell r="F133" t="str">
            <v>UPONOR COMBI PIPE ТРУБА ЧЁРНАЯ PN10 16X2,2 БУХТА 100M '100Щ</v>
          </cell>
        </row>
        <row r="134">
          <cell r="C134">
            <v>1059800</v>
          </cell>
          <cell r="F134" t="str">
            <v>UPONOR COMBI PIPE ТРУБА ЧЁРНАЯ PN10 20X2,8 БУХТА 100M '100Щ</v>
          </cell>
        </row>
        <row r="135">
          <cell r="C135">
            <v>1059802</v>
          </cell>
          <cell r="F135" t="str">
            <v>UPONOR COMBI PIPE ТРУБА ЧЁРНАЯ PN10 32X4,4 БУХТА 50M '50Щ</v>
          </cell>
        </row>
        <row r="136">
          <cell r="C136">
            <v>1089020</v>
          </cell>
          <cell r="F136" t="str">
            <v>UPONOR RENO PIPE ТРУБА PN10 16X2,2 БУХТА 100M '100С</v>
          </cell>
        </row>
        <row r="137">
          <cell r="C137">
            <v>1089023</v>
          </cell>
          <cell r="F137" t="str">
            <v>UPONOR RENO PIPE ТРУБА PN10 20X2,8 БУХТА 100M '100С</v>
          </cell>
        </row>
        <row r="138">
          <cell r="C138">
            <v>1089024</v>
          </cell>
          <cell r="F138" t="str">
            <v>UPONOR RENO PIPE ТРУБА PN10 25X3,5 БУХТА 50M '50С</v>
          </cell>
        </row>
        <row r="139">
          <cell r="C139" t="str">
            <v>Фитинги и аксессуары для труб из сшитого полиэтилена PE-Xa</v>
          </cell>
          <cell r="F139"/>
        </row>
        <row r="140">
          <cell r="C140">
            <v>1136073</v>
          </cell>
          <cell r="F140" t="str">
            <v>USYSTEMS кожух Teck красный 25/20 бухта 50м (для труб 16, тип: тяжёлый) '50Ф</v>
          </cell>
        </row>
        <row r="141">
          <cell r="C141">
            <v>1136074</v>
          </cell>
          <cell r="F141" t="str">
            <v>USYSTEMS кожух Teck красный 28/23 бухта 50м (для труб 20, тип: тяжёлый) '50Ф</v>
          </cell>
        </row>
        <row r="142">
          <cell r="C142">
            <v>1136075</v>
          </cell>
          <cell r="F142" t="str">
            <v>USYSTEMS кожух Teck красный 35/29 бухта 50м (для труб 25, тип: тяжёлый) '50И</v>
          </cell>
        </row>
        <row r="143">
          <cell r="C143">
            <v>1136076</v>
          </cell>
          <cell r="F143" t="str">
            <v>USYSTEMS кожух Teck синий 25/20 бухта 50м (для труб 16, тип: тяжёлый) '50Ф</v>
          </cell>
        </row>
        <row r="144">
          <cell r="C144">
            <v>1136077</v>
          </cell>
          <cell r="F144" t="str">
            <v>USYSTEMS кожух Teck синий 28/23 бухта 50м (для труб 20, тип: тяжёлый) '50И</v>
          </cell>
        </row>
        <row r="145">
          <cell r="C145">
            <v>1136078</v>
          </cell>
          <cell r="F145" t="str">
            <v>USYSTEMS кожух Teck синий 35/29 бухта 50м (для труб 25, тип: тяжёлый) '50И</v>
          </cell>
        </row>
        <row r="146">
          <cell r="C146">
            <v>1136079</v>
          </cell>
          <cell r="F146" t="str">
            <v>USYSTEMS кожух Teck чёрный 25/20 бухта 50м (для труб 16) '50Ф</v>
          </cell>
        </row>
        <row r="147">
          <cell r="C147">
            <v>1136080</v>
          </cell>
          <cell r="F147" t="str">
            <v>USYSTEMS кожух Teck чёрный 28/23 бухта 50м (для труб 20) '50Ф</v>
          </cell>
        </row>
        <row r="148">
          <cell r="C148">
            <v>1136081</v>
          </cell>
          <cell r="F148" t="str">
            <v>USYSTEMS кожух Teck чёрный 35/29 бухта 50м (для труб 25) '50Ф</v>
          </cell>
        </row>
        <row r="149">
          <cell r="C149">
            <v>1136082</v>
          </cell>
          <cell r="F149" t="str">
            <v>USYSTEMS кожух Teck чёрный 40/35 бухта 25м (для труб 32, тип: тяжёлый) '25Ф</v>
          </cell>
        </row>
        <row r="150">
          <cell r="C150">
            <v>1136083</v>
          </cell>
          <cell r="F150" t="str">
            <v>USYSTEMS кожух Teck чёрный 54/48 бухта 25м (для труб 40) '25И</v>
          </cell>
        </row>
        <row r="151">
          <cell r="C151">
            <v>1136953</v>
          </cell>
          <cell r="F151" t="str">
            <v>USYSTEMS кожух Teck красный 25/20 бухта 50м (для труб 16, тип: стандарт) '50С</v>
          </cell>
        </row>
        <row r="152">
          <cell r="C152">
            <v>1136954</v>
          </cell>
          <cell r="F152" t="str">
            <v>USYSTEMS кожух Teck красный 28/23 бухта 50м (для труб 20, тип: стандарт) '50С</v>
          </cell>
        </row>
        <row r="153">
          <cell r="C153">
            <v>1136955</v>
          </cell>
          <cell r="F153" t="str">
            <v>USYSTEMS кожух Teck красный 35/29 бухта 50м (для труб 25, тип: стандарт) '50С</v>
          </cell>
        </row>
        <row r="154">
          <cell r="C154">
            <v>1136956</v>
          </cell>
          <cell r="F154" t="str">
            <v>USYSTEMS кожух Teck синий 25/20 бухта 50м (для труб 16, тип: стандарт) '50С</v>
          </cell>
        </row>
        <row r="155">
          <cell r="C155">
            <v>1136957</v>
          </cell>
          <cell r="F155" t="str">
            <v>USYSTEMS кожух Teck синий 28/23 бухта 50м (для труб 20, тип: стандарт) '50С</v>
          </cell>
        </row>
        <row r="156">
          <cell r="C156">
            <v>1136958</v>
          </cell>
          <cell r="F156" t="str">
            <v>USYSTEMS кожух Teck синий 35/29 бухта 50м (для труб 25, тип: стандарт) '50С</v>
          </cell>
        </row>
        <row r="157">
          <cell r="C157">
            <v>1135700</v>
          </cell>
          <cell r="F157" t="str">
            <v>USYSTEMS кольцо для труб PE-Xa с упором белое 16 '100Ф</v>
          </cell>
        </row>
        <row r="158">
          <cell r="C158">
            <v>1135701</v>
          </cell>
          <cell r="F158" t="str">
            <v>USYSTEMS кольцо для труб PE-Xa с упором белое 20 '100И</v>
          </cell>
        </row>
        <row r="159">
          <cell r="C159">
            <v>1135702</v>
          </cell>
          <cell r="F159" t="str">
            <v>USYSTEMS кольцо для труб PE-Xa с упором белое 25 '300И</v>
          </cell>
        </row>
        <row r="160">
          <cell r="C160">
            <v>1135703</v>
          </cell>
          <cell r="F160" t="str">
            <v>USYSTEMS кольцо для труб PE-Xa с упором белое 32 '160И</v>
          </cell>
        </row>
        <row r="161">
          <cell r="C161">
            <v>1135704</v>
          </cell>
          <cell r="F161" t="str">
            <v>USYSTEMS кольцо для труб PE-Xa с упором белое 40 '80Ф</v>
          </cell>
        </row>
        <row r="162">
          <cell r="C162">
            <v>1135705</v>
          </cell>
          <cell r="F162" t="str">
            <v>USYSTEMS угольник PPSU для труб PE-Xa 16-16 '50Ф</v>
          </cell>
        </row>
        <row r="163">
          <cell r="C163">
            <v>1135706</v>
          </cell>
          <cell r="F163" t="str">
            <v>USYSTEMS угольник PPSU для труб PE-Xa 20-20 '50Ф</v>
          </cell>
        </row>
        <row r="164">
          <cell r="C164">
            <v>1135707</v>
          </cell>
          <cell r="F164" t="str">
            <v>USYSTEMS угольник PPSU для труб PE-Xa 25-25 '25Ф</v>
          </cell>
        </row>
        <row r="165">
          <cell r="C165">
            <v>1135708</v>
          </cell>
          <cell r="F165" t="str">
            <v>USYSTEMS угольник PPSU для труб PE-Xa 32-32 '10Ф</v>
          </cell>
        </row>
        <row r="166">
          <cell r="C166">
            <v>1135709</v>
          </cell>
          <cell r="F166" t="str">
            <v>USYSTEMS угольник PPSU для труб PE-Xa 40-40 '5Ф</v>
          </cell>
        </row>
        <row r="167">
          <cell r="C167">
            <v>1135710</v>
          </cell>
          <cell r="F167" t="str">
            <v>USYSTEMS соединитель PPSU для труб PE-Xa 16-16 '50Ф</v>
          </cell>
        </row>
        <row r="168">
          <cell r="C168">
            <v>1135711</v>
          </cell>
          <cell r="F168" t="str">
            <v>USYSTEMS соединитель PPSU для труб PE-Xa 20-20 '50Ф</v>
          </cell>
        </row>
        <row r="169">
          <cell r="C169">
            <v>1135712</v>
          </cell>
          <cell r="F169" t="str">
            <v>USYSTEMS соединитель PPSU для труб PE-Xa 25-25 '25Ф</v>
          </cell>
        </row>
        <row r="170">
          <cell r="C170">
            <v>1135713</v>
          </cell>
          <cell r="F170" t="str">
            <v>USYSTEMS соединитель PPSU для труб PE-Xa 32-32 '10Ф</v>
          </cell>
        </row>
        <row r="171">
          <cell r="C171">
            <v>1135714</v>
          </cell>
          <cell r="F171" t="str">
            <v>USYSTEMS соединитель PPSU для труб PE-Xa 40-40 '10Ф</v>
          </cell>
        </row>
        <row r="172">
          <cell r="C172">
            <v>1135715</v>
          </cell>
          <cell r="F172" t="str">
            <v>USYSTEMS переходник PPSU для труб PE-Xa 20-16 '50Ф</v>
          </cell>
        </row>
        <row r="173">
          <cell r="C173">
            <v>1135716</v>
          </cell>
          <cell r="F173" t="str">
            <v>USYSTEMS переходник PPSU для труб PE-Xa 25-16 '25И</v>
          </cell>
        </row>
        <row r="174">
          <cell r="C174">
            <v>1135717</v>
          </cell>
          <cell r="F174" t="str">
            <v>USYSTEMS переходник PPSU для труб PE-Xa 25-20 '25Ф</v>
          </cell>
        </row>
        <row r="175">
          <cell r="C175">
            <v>1135718</v>
          </cell>
          <cell r="F175" t="str">
            <v>USYSTEMS переходник PPSU для труб PE-Xa 32-25 '20И</v>
          </cell>
        </row>
        <row r="176">
          <cell r="C176">
            <v>1135719</v>
          </cell>
          <cell r="F176" t="str">
            <v>USYSTEMS переходник PPSU для труб PE-Xa 40-32 '10И</v>
          </cell>
        </row>
        <row r="177">
          <cell r="C177">
            <v>1135720</v>
          </cell>
          <cell r="F177" t="str">
            <v>USYSTEMS заглушка для трубы PE-Xa 16 '50И</v>
          </cell>
        </row>
        <row r="178">
          <cell r="C178">
            <v>1135721</v>
          </cell>
          <cell r="F178" t="str">
            <v>USYSTEMS тройник равнопроходной PPSU для труб PE-Xa 16-16-16 '50Ф</v>
          </cell>
        </row>
        <row r="179">
          <cell r="C179">
            <v>1135722</v>
          </cell>
          <cell r="F179" t="str">
            <v>USYSTEMS тройник равнопроходной PPSU для труб PE-Xa 20-20-20 '25Ф</v>
          </cell>
        </row>
        <row r="180">
          <cell r="C180">
            <v>1135723</v>
          </cell>
          <cell r="F180" t="str">
            <v>USYSTEMS тройник равнопроходной PPSU для труб PE-Xa 25-25-25 '20Ф</v>
          </cell>
        </row>
        <row r="181">
          <cell r="C181">
            <v>1135724</v>
          </cell>
          <cell r="F181" t="str">
            <v>USYSTEMS тройник равнопроходной PPSU для труб PE-Xa 32-32-32 '10Ф</v>
          </cell>
        </row>
        <row r="182">
          <cell r="C182">
            <v>1135725</v>
          </cell>
          <cell r="F182" t="str">
            <v>USYSTEMS тройник равнопроходной PPSU для труб PE-Xa 40-40-40 '5И</v>
          </cell>
        </row>
        <row r="183">
          <cell r="C183">
            <v>1135726</v>
          </cell>
          <cell r="F183" t="str">
            <v>USYSTEMS тройник редукционный PPSU для труб PE-Xa 16-20-16 '25Ф</v>
          </cell>
        </row>
        <row r="184">
          <cell r="C184">
            <v>1135727</v>
          </cell>
          <cell r="F184" t="str">
            <v>USYSTEMS тройник редукционный PPSU для труб PE-Xa 20-16-16 '25Ф</v>
          </cell>
        </row>
        <row r="185">
          <cell r="C185">
            <v>1135728</v>
          </cell>
          <cell r="F185" t="str">
            <v>USYSTEMS тройник редукционный PPSU для труб PE-Xa 20-16-20 '25Ф</v>
          </cell>
        </row>
        <row r="186">
          <cell r="C186">
            <v>1135729</v>
          </cell>
          <cell r="F186" t="str">
            <v>USYSTEMS тройник редукционный PPSU для труб PE-Xa 20-20-16 '25Ф</v>
          </cell>
        </row>
        <row r="187">
          <cell r="C187">
            <v>1135730</v>
          </cell>
          <cell r="F187" t="str">
            <v>USYSTEMS тройник редукционный PPSU для труб PE-Xa 20-25-20 '20И</v>
          </cell>
        </row>
        <row r="188">
          <cell r="C188">
            <v>1135731</v>
          </cell>
          <cell r="F188" t="str">
            <v>USYSTEMS тройник редукционный PPSU для труб PE-Xa 25-16-16 '20И</v>
          </cell>
        </row>
        <row r="189">
          <cell r="C189">
            <v>1135732</v>
          </cell>
          <cell r="F189" t="str">
            <v>USYSTEMS тройник редукционный PPSU для труб PE-Xa 25-16-20 '20Ф</v>
          </cell>
        </row>
        <row r="190">
          <cell r="C190">
            <v>1135733</v>
          </cell>
          <cell r="F190" t="str">
            <v>USYSTEMS тройник редукционный PPSU для труб PE-Xa 25-16-25 '20Ф</v>
          </cell>
        </row>
        <row r="191">
          <cell r="C191">
            <v>1135734</v>
          </cell>
          <cell r="F191" t="str">
            <v>USYSTEMS тройник редукционный PPSU для труб PE-Xa 25-20-16 '20И</v>
          </cell>
        </row>
        <row r="192">
          <cell r="C192">
            <v>1135735</v>
          </cell>
          <cell r="F192" t="str">
            <v>USYSTEMS тройник редукционный PPSU для труб PE-Xa 25-20-20 '20Ф</v>
          </cell>
        </row>
        <row r="193">
          <cell r="C193">
            <v>1135736</v>
          </cell>
          <cell r="F193" t="str">
            <v>USYSTEMS тройник редукционный PPSU для труб PE-Xa 25-20-25 '20Ф</v>
          </cell>
        </row>
        <row r="194">
          <cell r="C194">
            <v>1135737</v>
          </cell>
          <cell r="F194" t="str">
            <v>USYSTEMS тройник редукционный PPSU для труб PE-Xa 25-25-20 '20И</v>
          </cell>
        </row>
        <row r="195">
          <cell r="C195">
            <v>1135738</v>
          </cell>
          <cell r="F195" t="str">
            <v>USYSTEMS тройник редукционный PPSU для труб PE-Xa 25-32-25 '10И</v>
          </cell>
        </row>
        <row r="196">
          <cell r="C196">
            <v>1135739</v>
          </cell>
          <cell r="F196" t="str">
            <v>USYSTEMS тройник редукционный PPSU для труб PE-Xa 32-20-25 '10Ф</v>
          </cell>
        </row>
        <row r="197">
          <cell r="C197">
            <v>1135740</v>
          </cell>
          <cell r="F197" t="str">
            <v>USYSTEMS тройник редукционный PPSU для труб PE-Xa 32-20-32 '10Ф</v>
          </cell>
        </row>
        <row r="198">
          <cell r="C198">
            <v>1135741</v>
          </cell>
          <cell r="F198" t="str">
            <v>USYSTEMS тройник редукционный PPSU для труб PE-Xa 32-25-20 '10И</v>
          </cell>
        </row>
        <row r="199">
          <cell r="C199">
            <v>1135742</v>
          </cell>
          <cell r="F199" t="str">
            <v>USYSTEMS тройник редукционный PPSU для труб PE-Xa 32-25-25 '10И</v>
          </cell>
        </row>
        <row r="200">
          <cell r="C200">
            <v>1135743</v>
          </cell>
          <cell r="F200" t="str">
            <v>USYSTEMS тройник редукционный PPSU для труб PE-Xa 32-25-32 '10И</v>
          </cell>
        </row>
        <row r="201">
          <cell r="C201">
            <v>1135744</v>
          </cell>
          <cell r="F201" t="str">
            <v>USYSTEMS тройник редукционный PPSU для труб PE-Xa 32-40-32 '-И</v>
          </cell>
        </row>
        <row r="202">
          <cell r="C202">
            <v>1135745</v>
          </cell>
          <cell r="F202" t="str">
            <v>USYSTEMS тройник редукционный PPSU для труб PE-Xa 40-20-32 '-И</v>
          </cell>
        </row>
        <row r="203">
          <cell r="C203">
            <v>1135746</v>
          </cell>
          <cell r="F203" t="str">
            <v>USYSTEMS тройник редукционный PPSU для труб PE-Xa 40-20-40 '5Ф</v>
          </cell>
        </row>
        <row r="204">
          <cell r="C204">
            <v>1135747</v>
          </cell>
          <cell r="F204" t="str">
            <v>USYSTEMS тройник редукционный PPSU для труб PE-Xa 40-25-32 '-И</v>
          </cell>
        </row>
        <row r="205">
          <cell r="C205">
            <v>1135748</v>
          </cell>
          <cell r="F205" t="str">
            <v>USYSTEMS тройник редукционный PPSU для труб PE-Xa 40-25-40 '5Ф</v>
          </cell>
        </row>
        <row r="206">
          <cell r="C206">
            <v>1135749</v>
          </cell>
          <cell r="F206" t="str">
            <v>USYSTEMS тройник редукционный PPSU для труб PE-Xa 40-32-32 '5И</v>
          </cell>
        </row>
        <row r="207">
          <cell r="C207">
            <v>1135750</v>
          </cell>
          <cell r="F207" t="str">
            <v>USYSTEMS тройник редукционный PPSU для труб PE-Xa 40-32-40 '5И</v>
          </cell>
        </row>
        <row r="208">
          <cell r="C208">
            <v>1135751</v>
          </cell>
          <cell r="F208" t="str">
            <v>USYSTEMS штуцер с наружной резьбой латунный для труб PE-Xa 16-R1/2"НР, тип 1 '100Ф</v>
          </cell>
        </row>
        <row r="209">
          <cell r="C209">
            <v>1135752</v>
          </cell>
          <cell r="F209" t="str">
            <v>USYSTEMS штуцер с наружной резьбой латунный для труб PE-Xa 16-R3/4"НР, тип 1 '80И</v>
          </cell>
        </row>
        <row r="210">
          <cell r="C210">
            <v>1135753</v>
          </cell>
          <cell r="F210" t="str">
            <v>USYSTEMS штуцер с наружной резьбой латунный для труб PE-Xa 20-R1/2"НР, тип 1 '90Ф</v>
          </cell>
        </row>
        <row r="211">
          <cell r="C211">
            <v>1135754</v>
          </cell>
          <cell r="F211" t="str">
            <v>USYSTEMS штуцер с наружной резьбой латунный для труб PE-Xa 20-R3/4"НР, тип 1 '65Ф</v>
          </cell>
        </row>
        <row r="212">
          <cell r="C212">
            <v>1135755</v>
          </cell>
          <cell r="F212" t="str">
            <v>USYSTEMS штуцер с наружной резьбой латунный для труб PE-Xa 25-R3/4"НР, тип 1 '50Ф</v>
          </cell>
        </row>
        <row r="213">
          <cell r="C213">
            <v>1135756</v>
          </cell>
          <cell r="F213" t="str">
            <v>USYSTEMS штуцер с наружной резьбой латунный для труб PE-Xa 25-R1"НР, тип 1 '35Ф</v>
          </cell>
        </row>
        <row r="214">
          <cell r="C214">
            <v>1135757</v>
          </cell>
          <cell r="F214" t="str">
            <v>USYSTEMS штуцер с наружной резьбой латунный для труб PE-Xa 32-R1"НР, тип 1 '20Ф</v>
          </cell>
        </row>
        <row r="215">
          <cell r="C215">
            <v>1135758</v>
          </cell>
          <cell r="F215" t="str">
            <v>USYSTEMS штуцер с внутренней резьбой латунный для труб PE-Xa 16-Rp1/2"ВР, тип 1 '80Ф</v>
          </cell>
        </row>
        <row r="216">
          <cell r="C216">
            <v>1135759</v>
          </cell>
          <cell r="F216" t="str">
            <v>USYSTEMS штуцер с внутренней резьбой латунный для труб PE-Xa 20-Rp1/2"ВР, тип 1 '90Ф</v>
          </cell>
        </row>
        <row r="217">
          <cell r="C217">
            <v>1135760</v>
          </cell>
          <cell r="F217" t="str">
            <v>USYSTEMS штуцер с внутренней резьбой латунный для труб PE-Xa 20-Rp3/4"ВР, тип 1 '50Ф</v>
          </cell>
        </row>
        <row r="218">
          <cell r="C218">
            <v>1135761</v>
          </cell>
          <cell r="F218" t="str">
            <v>USYSTEMS штуцер с внутренней резьбой латунный для труб PE-Xa 25-Rp3/4"ВР, тип 1 '40Ф</v>
          </cell>
        </row>
        <row r="219">
          <cell r="C219">
            <v>1135762</v>
          </cell>
          <cell r="F219" t="str">
            <v>USYSTEMS штуцер с внутренней резьбой латунный для труб PE-Xa 25-Rp1"ВР, тип 1 '30Ф</v>
          </cell>
        </row>
        <row r="220">
          <cell r="C220">
            <v>1135763</v>
          </cell>
          <cell r="F220" t="str">
            <v>USYSTEMS штуцер с внутренней резьбой латунный для труб PE-Xa 32-Rp1"ВР, тип 1 '20Ф</v>
          </cell>
        </row>
        <row r="221">
          <cell r="C221">
            <v>1135764</v>
          </cell>
          <cell r="F221" t="str">
            <v>USYSTEMS штуцер с накидной гайкой латунный для труб PE-Xa 16-G1/2"НГ, тип 1 '100Ф</v>
          </cell>
        </row>
        <row r="222">
          <cell r="C222">
            <v>1135765</v>
          </cell>
          <cell r="F222" t="str">
            <v>USYSTEMS штуцер с накидной гайкой латунный для труб PE-Xa 20-G1/2"НГ, тип 1 '75Ф</v>
          </cell>
        </row>
        <row r="223">
          <cell r="C223">
            <v>1135766</v>
          </cell>
          <cell r="F223" t="str">
            <v>USYSTEMS штуцер с накидной гайкой латунный для труб PE-Xa 20-G3/4"НГ, тип 1 '70Ф</v>
          </cell>
        </row>
        <row r="224">
          <cell r="C224">
            <v>1135767</v>
          </cell>
          <cell r="F224" t="str">
            <v>USYSTEMS штуцер с накидной гайкой латунный для труб PE-Xa 25-G3/4"НГ, тип 1 '50Ф</v>
          </cell>
        </row>
        <row r="225">
          <cell r="C225">
            <v>1135768</v>
          </cell>
          <cell r="F225" t="str">
            <v>USYSTEMS штуцер с накидной гайкой латунный для труб PE-Xa 25-G1"НГ, тип 1 '40И</v>
          </cell>
        </row>
        <row r="226">
          <cell r="C226">
            <v>1136006</v>
          </cell>
          <cell r="F226" t="str">
            <v>USYSTEMS штуцер с наружной резьбой латунный для труб PE-Xa 16-R1/2"НР, тип 2 '100Ф</v>
          </cell>
        </row>
        <row r="227">
          <cell r="C227">
            <v>1136007</v>
          </cell>
          <cell r="F227" t="str">
            <v>USYSTEMS штуцер с наружной резьбой латунный для труб PE-Xa 16-R3/4"НР, тип 2 '80Ф</v>
          </cell>
        </row>
        <row r="228">
          <cell r="C228">
            <v>1136008</v>
          </cell>
          <cell r="F228" t="str">
            <v>USYSTEMS штуцер с наружной резьбой латунный для труб PE-Xa 20-R1/2"НР, тип 2 '90Ф</v>
          </cell>
        </row>
        <row r="229">
          <cell r="C229">
            <v>1136009</v>
          </cell>
          <cell r="F229" t="str">
            <v>USYSTEMS штуцер с наружной резьбой латунный для труб PE-Xa 20-R3/4"НР, тип 2 '70Ф</v>
          </cell>
        </row>
        <row r="230">
          <cell r="C230">
            <v>1136010</v>
          </cell>
          <cell r="F230" t="str">
            <v>USYSTEMS штуцер с наружной резьбой латунный для труб PE-Xa 25-R3/4"НР, тип 2 '40Ф</v>
          </cell>
        </row>
        <row r="231">
          <cell r="C231">
            <v>1136011</v>
          </cell>
          <cell r="F231" t="str">
            <v>USYSTEMS штуцер с наружной резьбой латунный для труб PE-Xa 25-R1"НР, тип 2 '40Ф</v>
          </cell>
        </row>
        <row r="232">
          <cell r="C232">
            <v>1136012</v>
          </cell>
          <cell r="F232" t="str">
            <v>USYSTEMS штуцер с наружной резьбой латунный для труб PE-Xa 32-R1"НР, тип 2 '10Ф</v>
          </cell>
        </row>
        <row r="233">
          <cell r="C233">
            <v>1136691</v>
          </cell>
          <cell r="F233" t="str">
            <v>USYSTEMS штуцер с наружной резьбой латунный для труб PE-Xa 40-R1 1/4"НР, тип 2 '10Ф</v>
          </cell>
        </row>
        <row r="234">
          <cell r="C234">
            <v>1136013</v>
          </cell>
          <cell r="F234" t="str">
            <v>USYSTEMS штуцер с внутренней резьбой латунный для труб PE-Xa 16-G1/2"ВР, тип 2 '60Ф</v>
          </cell>
        </row>
        <row r="235">
          <cell r="C235">
            <v>1136014</v>
          </cell>
          <cell r="F235" t="str">
            <v>USYSTEMS штуцер с внутренней резьбой латунный для труб PE-Xa 16-G3/4"ВР, тип 2 '50И</v>
          </cell>
        </row>
        <row r="236">
          <cell r="C236">
            <v>1136015</v>
          </cell>
          <cell r="F236" t="str">
            <v>USYSTEMS штуцер с внутренней резьбой латунный для труб PE-Xa 20-G1/2"ВР, тип 2 '60Ф</v>
          </cell>
        </row>
        <row r="237">
          <cell r="C237">
            <v>1136016</v>
          </cell>
          <cell r="F237" t="str">
            <v>USYSTEMS штуцер с внутренней резьбой латунный для труб PE-Xa 20-G3/4"ВР, тип 2 '40Ф</v>
          </cell>
        </row>
        <row r="238">
          <cell r="C238">
            <v>1136017</v>
          </cell>
          <cell r="F238" t="str">
            <v>USYSTEMS штуцер с внутренней резьбой латунный для труб PE-Xa 25-G3/4"ВР, тип 2 '40Ф</v>
          </cell>
        </row>
        <row r="239">
          <cell r="C239">
            <v>1136018</v>
          </cell>
          <cell r="F239" t="str">
            <v>USYSTEMS штуцер с внутренней резьбой латунный для труб PE-Xa 25-G1"ВР, тип 2 '35Ф</v>
          </cell>
        </row>
        <row r="240">
          <cell r="C240">
            <v>1136019</v>
          </cell>
          <cell r="F240" t="str">
            <v>USYSTEMS штуцер с внутренней резьбой латунный для труб PE-Xa 32-G1"ВР, тип 2 '20Ф</v>
          </cell>
        </row>
        <row r="241">
          <cell r="C241">
            <v>1136020</v>
          </cell>
          <cell r="F241" t="str">
            <v>USYSTEMS штуцер с накидной гайкой латунный для труб PE-Xa 16-G1/2"НГ, тип 2 '100Ф</v>
          </cell>
        </row>
        <row r="242">
          <cell r="C242">
            <v>1136021</v>
          </cell>
          <cell r="F242" t="str">
            <v>USYSTEMS штуцер с накидной гайкой латунный для труб PE-Xa 16-G3/4"НГ, тип 2 '80И</v>
          </cell>
        </row>
        <row r="243">
          <cell r="C243">
            <v>1136022</v>
          </cell>
          <cell r="F243" t="str">
            <v>USYSTEMS штуцер с накидной гайкой латунный для труб PE-Xa 20-G3/4"НГ, тип 2 '50Ф</v>
          </cell>
        </row>
        <row r="244">
          <cell r="C244">
            <v>1136023</v>
          </cell>
          <cell r="F244" t="str">
            <v>USYSTEMS штуцер с накидной гайкой латунный для труб PE-Xa 20-G1"НГ, тип 2 '40И</v>
          </cell>
        </row>
        <row r="245">
          <cell r="C245">
            <v>1136024</v>
          </cell>
          <cell r="F245" t="str">
            <v>USYSTEMS штуцер с накидной гайкой латунный для труб PE-Xa 25-G1"НГ, тип 2 '40И</v>
          </cell>
        </row>
        <row r="246">
          <cell r="C246">
            <v>1136067</v>
          </cell>
          <cell r="F246" t="str">
            <v>USYSTEMS ниппель переходной Smart Radi G3/4"НР-G1/2"НР Евроконус (с уплотнением) '10Ф</v>
          </cell>
        </row>
        <row r="247">
          <cell r="C247">
            <v>1136068</v>
          </cell>
          <cell r="F247" t="str">
            <v>USYSTEMS штуцер с накидной гайкой латунный для труб PE-Xa 16-G3/4"НГ Евроконус, тип 2 '80И</v>
          </cell>
        </row>
        <row r="248">
          <cell r="C248">
            <v>1136069</v>
          </cell>
          <cell r="F248" t="str">
            <v>USYSTEMS штуцер с накидной гайкой латунный для труб PE-Xa 20-G3/4"НГ Евроконус, тип 2 '50Ф</v>
          </cell>
        </row>
        <row r="249">
          <cell r="C249">
            <v>1136070</v>
          </cell>
          <cell r="F249" t="str">
            <v>USYSTEMS заглушка латунная для труб PE-Xa 16, тип 2 '100С</v>
          </cell>
        </row>
        <row r="250">
          <cell r="C250">
            <v>1136071</v>
          </cell>
          <cell r="F250" t="str">
            <v>USYSTEMS заглушка латунная для труб PE-Xa 20, тип 2 '10С</v>
          </cell>
        </row>
        <row r="251">
          <cell r="C251">
            <v>1136072</v>
          </cell>
          <cell r="F251" t="str">
            <v>USYSTEMS заглушка латунная для труб PE-Xa 25, тип 2 '10С</v>
          </cell>
        </row>
        <row r="252">
          <cell r="C252">
            <v>1135769</v>
          </cell>
          <cell r="F252" t="str">
            <v>USYSTEMS угольник с наружной резьбой латунный для труб PE-Xa 16-R1/2"НР, тип 1 '80Ф</v>
          </cell>
        </row>
        <row r="253">
          <cell r="C253">
            <v>1135770</v>
          </cell>
          <cell r="F253" t="str">
            <v>USYSTEMS угольник с наружной резьбой латунный для труб PE-Xa 20-R1/2"НР, тип 1 '60Ф</v>
          </cell>
        </row>
        <row r="254">
          <cell r="C254">
            <v>1135771</v>
          </cell>
          <cell r="F254" t="str">
            <v>USYSTEMS угольник с наружной резьбой латунный для труб PE-Xa 20-R3/4"НР, тип 1 '50И</v>
          </cell>
        </row>
        <row r="255">
          <cell r="C255">
            <v>1135772</v>
          </cell>
          <cell r="F255" t="str">
            <v>USYSTEMS угольник с наружной резьбой латунный для труб PE-Xa 25-R3/4"НР, тип 1 '35И</v>
          </cell>
        </row>
        <row r="256">
          <cell r="C256">
            <v>1135773</v>
          </cell>
          <cell r="F256" t="str">
            <v>USYSTEMS угольник с наружной резьбой латунный для труб PE-Xa 32-R1"НР, тип 1 '18И</v>
          </cell>
        </row>
        <row r="257">
          <cell r="C257">
            <v>1135774</v>
          </cell>
          <cell r="F257" t="str">
            <v>USYSTEMS угольник с внутренней резьбой латунный для труб PE-Xa 16-Rp1/2"ВР, тип 1 '70Ф</v>
          </cell>
        </row>
        <row r="258">
          <cell r="C258">
            <v>1135775</v>
          </cell>
          <cell r="F258" t="str">
            <v>USYSTEMS угольник с внутренней резьбой латунный для труб PE-Xa 20-Rp1/2"ВР, тип 1 '55И</v>
          </cell>
        </row>
        <row r="259">
          <cell r="C259">
            <v>1135776</v>
          </cell>
          <cell r="F259" t="str">
            <v>USYSTEMS угольник с внутренней резьбой латунный для труб PE-Xa 20-Rp3/4"ВР, тип 1 '40И</v>
          </cell>
        </row>
        <row r="260">
          <cell r="C260">
            <v>1135777</v>
          </cell>
          <cell r="F260" t="str">
            <v>USYSTEMS угольник с внутренней резьбой латунный для труб PE-Xa 25-Rp3/4"ВР, тип 1 '35И</v>
          </cell>
        </row>
        <row r="261">
          <cell r="C261">
            <v>1135778</v>
          </cell>
          <cell r="F261" t="str">
            <v>USYSTEMS угольник с накидной гайкой латунный для труб PE-Xa 16-G1/2"НГ, тип 1 '70А</v>
          </cell>
        </row>
        <row r="262">
          <cell r="C262">
            <v>1135779</v>
          </cell>
          <cell r="F262" t="str">
            <v>USYSTEMS угольник с накидной гайкой латунный для труб PE-Xa 20-G1/2"НГ, тип 1 '50И</v>
          </cell>
        </row>
        <row r="263">
          <cell r="C263">
            <v>1135780</v>
          </cell>
          <cell r="F263" t="str">
            <v>USYSTEMS угольник с накидной гайкой латунный для труб PE-Xa 20-G3/4"НГ, тип 1 '50С</v>
          </cell>
        </row>
        <row r="264">
          <cell r="C264">
            <v>1135781</v>
          </cell>
          <cell r="F264" t="str">
            <v>USYSTEMS угольник с накидной гайкой латунный для труб PE-Xa 25-G3/4"НГ, тип 1 '35И</v>
          </cell>
        </row>
        <row r="265">
          <cell r="C265">
            <v>1135782</v>
          </cell>
          <cell r="F265" t="str">
            <v>USYSTEMS тройник с внутренней резьбой латунный для труб PE-Xa 16-Rp1/2"ВР-16, тип 1 '50И</v>
          </cell>
        </row>
        <row r="266">
          <cell r="C266">
            <v>1135783</v>
          </cell>
          <cell r="F266" t="str">
            <v>USYSTEMS тройник с внутренней резьбой латунный для труб PE-Xa 20-Rp1/2"ВР-20, тип 1 '30И</v>
          </cell>
        </row>
        <row r="267">
          <cell r="C267">
            <v>1135784</v>
          </cell>
          <cell r="F267" t="str">
            <v>USYSTEMS тройник с внутренней резьбой латунный для труб PE-Xa 25-Rp1/2"ВР-25, тип 1 '25И</v>
          </cell>
        </row>
        <row r="268">
          <cell r="C268">
            <v>1135785</v>
          </cell>
          <cell r="F268" t="str">
            <v>USYSTEMS тройник с внутренней резьбой латунный для труб PE-Xa 25-Rp3/4"ВР-25, тип 1 '20А</v>
          </cell>
        </row>
        <row r="269">
          <cell r="C269">
            <v>1135786</v>
          </cell>
          <cell r="F269" t="str">
            <v>USYSTEMS тройник с внутренней резьбой латунный для труб PE-Xa 32-Rp1"ВР-32, тип 1 '10И</v>
          </cell>
        </row>
        <row r="270">
          <cell r="C270">
            <v>1012860</v>
          </cell>
          <cell r="F270" t="str">
            <v>UPONOR TECK КОЖУХ ЧЁРНЫЙ 25/20 БУХТА 50М (ДЛЯ ТРУБ 16) '50Ф</v>
          </cell>
        </row>
        <row r="271">
          <cell r="C271">
            <v>1012864</v>
          </cell>
          <cell r="F271" t="str">
            <v>UPONOR TECK КОЖУХ ЧЁРНЫЙ 28/23 БУХТА 50М (ДЛЯ ТРУБ 18/20) '50Ф</v>
          </cell>
        </row>
        <row r="272">
          <cell r="C272">
            <v>1012869</v>
          </cell>
          <cell r="F272" t="str">
            <v>UPONOR TECK КОЖУХ ЧЁРНЫЙ 35/29 БУХТА 50М (ДЛЯ ТРУБ 25) '50Ф</v>
          </cell>
        </row>
        <row r="273">
          <cell r="C273">
            <v>1012872</v>
          </cell>
          <cell r="F273" t="str">
            <v>UPONOR TECK КОЖУХ ЧЁРНЫЙ 43/36 БУХТА 25М (ДЛЯ ТРУБ 32) '25Ф</v>
          </cell>
        </row>
        <row r="274">
          <cell r="C274">
            <v>1023127</v>
          </cell>
          <cell r="F274" t="str">
            <v>UPONOR TECK КОЖУХ ЧЁРНЫЙ 54/48 БУХТА 25М (ДЛЯ ТРУБ 40) '25И</v>
          </cell>
        </row>
        <row r="275">
          <cell r="C275">
            <v>1012858</v>
          </cell>
          <cell r="F275" t="str">
            <v>UPONOR TECK КОЖУХ КРАСНЫЙ 25/20 БУХТА 50М (ДЛЯ ТРУБ 16) '50Ф</v>
          </cell>
        </row>
        <row r="276">
          <cell r="C276">
            <v>1012859</v>
          </cell>
          <cell r="F276" t="str">
            <v>UPONOR TECK КОЖУХ СИНИЙ 25/20 БУХТА 50М (ДЛЯ ТРУБ 16) '50Ф</v>
          </cell>
        </row>
        <row r="277">
          <cell r="C277">
            <v>1012862</v>
          </cell>
          <cell r="F277" t="str">
            <v>UPONOR TECK КОЖУХ КРАСНЫЙ 28/23 БУХТА 50М (ДЛЯ ТРУБ 18/20) '50Ф</v>
          </cell>
        </row>
        <row r="278">
          <cell r="C278">
            <v>1012863</v>
          </cell>
          <cell r="F278" t="str">
            <v>UPONOR TECK КОЖУХ СИНИЙ 28/23 БУХТА 50М (ДЛЯ ТРУБ 18/20) '50И</v>
          </cell>
        </row>
        <row r="279">
          <cell r="C279">
            <v>1012866</v>
          </cell>
          <cell r="F279" t="str">
            <v>UPONOR TECK КОЖУХ КРАСНЫЙ 35/29 БУХТА 50М (ДЛЯ ТРУБ 25) '50И</v>
          </cell>
        </row>
        <row r="280">
          <cell r="C280">
            <v>1012867</v>
          </cell>
          <cell r="F280" t="str">
            <v>UPONOR TECK КОЖУХ СИНИЙ 35/29 БУХТА 50М (ДЛЯ ТРУБ 25) '50И</v>
          </cell>
        </row>
        <row r="281">
          <cell r="C281">
            <v>1023178</v>
          </cell>
          <cell r="F281" t="str">
            <v>UPONOR FLEX ФИКСИРУЮЩИЙ ЖЕЛОБ 16, L=3М '1И</v>
          </cell>
        </row>
        <row r="282">
          <cell r="C282">
            <v>1091684</v>
          </cell>
          <cell r="F282" t="str">
            <v>UPONOR FLEX ФИКСИРУЮЩИЙ ЖЕЛОБ 20, L=3М '1С</v>
          </cell>
        </row>
        <row r="283">
          <cell r="C283">
            <v>1023179</v>
          </cell>
          <cell r="F283" t="str">
            <v>UPONOR FLEX ФИКСИРУЮЩИЙ ЖЕЛОБ 25, L=3М '1И</v>
          </cell>
        </row>
        <row r="284">
          <cell r="C284">
            <v>1023180</v>
          </cell>
          <cell r="F284" t="str">
            <v>UPONOR FLEX ФИКСИРУЮЩИЙ ЖЕЛОБ 32, L=3М '1И</v>
          </cell>
        </row>
        <row r="285">
          <cell r="C285">
            <v>1023181</v>
          </cell>
          <cell r="F285" t="str">
            <v>UPONOR FLEX ФИКСИРУЮЩИЙ ЖЕЛОБ 40, L=3М '1А</v>
          </cell>
        </row>
        <row r="286">
          <cell r="C286">
            <v>1023182</v>
          </cell>
          <cell r="F286" t="str">
            <v>UPONOR FLEX ФИКСИРУЮЩИЙ ЖЕЛОБ 50, L=3М '1C</v>
          </cell>
        </row>
        <row r="287">
          <cell r="C287">
            <v>1023183</v>
          </cell>
          <cell r="F287" t="str">
            <v>UPONOR FLEX ФИКСИРУЮЩИЙ ЖЕЛОБ 63, L=3М '1C</v>
          </cell>
        </row>
        <row r="288">
          <cell r="C288">
            <v>1135622</v>
          </cell>
          <cell r="F288" t="str">
            <v>USYSTEMS угловой фиксатор Multi для труб 14-17 '100Ф</v>
          </cell>
        </row>
        <row r="289">
          <cell r="C289">
            <v>1135623</v>
          </cell>
          <cell r="F289" t="str">
            <v>USYSTEMS угловой фиксатор Multi для труб 20 '50Ф</v>
          </cell>
        </row>
        <row r="290">
          <cell r="C290">
            <v>1135624</v>
          </cell>
          <cell r="F290" t="str">
            <v>USYSTEMS угловой фиксатор Multi для труб 25 '25Ф</v>
          </cell>
        </row>
        <row r="291">
          <cell r="C291">
            <v>1000118</v>
          </cell>
          <cell r="F291" t="str">
            <v>UPONOR MULTI УГЛОВОЙ ФИКСАТОР ДЛЯ ТРУБ ПЛАСТИКОВЫЙ 14-17 '50Ф</v>
          </cell>
        </row>
        <row r="292">
          <cell r="C292">
            <v>1001229</v>
          </cell>
          <cell r="F292" t="str">
            <v>UPONOR MULTI УГЛОВОЙ ФИКСАТОР ДЛЯ ТРУБ ПЛАСТИКОВЫЙ 20 '50Ф</v>
          </cell>
        </row>
        <row r="293">
          <cell r="C293">
            <v>1001230</v>
          </cell>
          <cell r="F293" t="str">
            <v>UPONOR MULTI УГЛОВОЙ ФИКСАТОР ДЛЯ ТРУБ ПЛАСТИКОВЫЙ 25-28 '50Ф</v>
          </cell>
        </row>
        <row r="294">
          <cell r="C294">
            <v>1001231</v>
          </cell>
          <cell r="F294" t="str">
            <v>UPONOR MULTI УГЛОВОЙ ФИКСАТОР ДЛЯ ТРУБ СТАЛЬНОЙ 28-32 '2И</v>
          </cell>
        </row>
        <row r="295">
          <cell r="C295">
            <v>1034554</v>
          </cell>
          <cell r="F295" t="str">
            <v>UPONOR MULTI УГЛОВОЙ ФИКСАТОР С ЗАЩЁЛКАМИ ПЛАСТИК 20 '20С</v>
          </cell>
        </row>
        <row r="296">
          <cell r="C296">
            <v>1034555</v>
          </cell>
          <cell r="F296" t="str">
            <v>UPONOR MULTI УГЛОВОЙ ФИКСАТОР С ЗАЩЁЛКАМИ ПЛАСТИК 21-25 '20C</v>
          </cell>
        </row>
        <row r="297">
          <cell r="C297">
            <v>1063472</v>
          </cell>
          <cell r="F297" t="str">
            <v>UPONOR TECK КРЕПЛЕНИЕ ДЛЯ КОЖУХА ОДИНАРНОЕ 25MM '100А</v>
          </cell>
        </row>
        <row r="298">
          <cell r="C298">
            <v>1063474</v>
          </cell>
          <cell r="F298" t="str">
            <v>UPONOR TECK КРЕПЛЕНИЕ ДЛЯ КОЖУХА ОДИНАРНОЕ 28MM '100С</v>
          </cell>
        </row>
        <row r="299">
          <cell r="C299">
            <v>1063473</v>
          </cell>
          <cell r="F299" t="str">
            <v>UPONOR TECK КРЕПЛЕНИЕ ДЛЯ КОЖУХА ДВОЙНОЕ 25MM '60А</v>
          </cell>
        </row>
        <row r="300">
          <cell r="C300">
            <v>1063475</v>
          </cell>
          <cell r="F300" t="str">
            <v>UPONOR TECK КРЕПЛЕНИЕ ДЛЯ КОЖУХА ДВОЙНОЕ 28MM '60С</v>
          </cell>
        </row>
        <row r="301">
          <cell r="C301">
            <v>1136092</v>
          </cell>
          <cell r="F301" t="str">
            <v>USYSTEMS односторонний крюк Teck 100мм, d 8мм (для труб &lt;=32мм) '200И</v>
          </cell>
        </row>
        <row r="302">
          <cell r="C302">
            <v>1136093</v>
          </cell>
          <cell r="F302" t="str">
            <v>USYSTEMS двухсторонний крюк Teck 100мм, d 8мм (для труб &lt;=32мм) '200Ф</v>
          </cell>
        </row>
        <row r="303">
          <cell r="C303">
            <v>1013137</v>
          </cell>
          <cell r="F303" t="str">
            <v>UPONOR TECK ОДНОСТОРОННИЙ КРЮК 6СМ (ДЛЯ ТРУБ &lt;=32ММ) '50И</v>
          </cell>
        </row>
        <row r="304">
          <cell r="C304">
            <v>1013138</v>
          </cell>
          <cell r="F304" t="str">
            <v>UPONOR TECK ОДНОСТОРОННИЙ КРЮК 8СМ (ДЛЯ ТРУБ &lt;=32ММ) '50И</v>
          </cell>
        </row>
        <row r="305">
          <cell r="C305">
            <v>1013139</v>
          </cell>
          <cell r="F305" t="str">
            <v>UPONOR TECK ДВУХСТОРОННИЙ КРЮК 6СМ (ДЛЯ ТРУБ &lt;=32ММ) '50И</v>
          </cell>
        </row>
        <row r="306">
          <cell r="C306">
            <v>1013140</v>
          </cell>
          <cell r="F306" t="str">
            <v>UPONOR TECK ДВУХСТОРОННИЙ КРЮК 8СМ (ДЛЯ ТРУБ &lt;=32ММ) '50Ф</v>
          </cell>
        </row>
        <row r="307">
          <cell r="C307">
            <v>1013142</v>
          </cell>
          <cell r="F307" t="str">
            <v>UPONOR КЛИПСА ДЛЯ ТРУБ 16 ММ БЕЛАЯ '100И</v>
          </cell>
        </row>
        <row r="308">
          <cell r="C308">
            <v>1013144</v>
          </cell>
          <cell r="F308" t="str">
            <v>UPONOR КЛИПСА ДЛЯ ТРУБ 20 ММ БЕЛАЯ '50И</v>
          </cell>
        </row>
        <row r="309">
          <cell r="C309">
            <v>1013145</v>
          </cell>
          <cell r="F309" t="str">
            <v>UPONOR КЛИПСА ДЛЯ ТРУБ 25 ММ БЕЛАЯ '50А</v>
          </cell>
        </row>
        <row r="310">
          <cell r="C310">
            <v>1013146</v>
          </cell>
          <cell r="F310" t="str">
            <v>UPONOR КЛИПСА ДЛЯ ТРУБ 32 ММ БЕЛАЯ '50C</v>
          </cell>
        </row>
        <row r="311">
          <cell r="C311">
            <v>1013147</v>
          </cell>
          <cell r="F311" t="str">
            <v>UPONOR КЛИПСА ДЛЯ ТРУБ 40 ММ БЕЛАЯ '25С</v>
          </cell>
        </row>
        <row r="312">
          <cell r="C312">
            <v>1057453</v>
          </cell>
          <cell r="F312" t="str">
            <v>UPONOR Q&amp;E EVOLUTION КОЛЬЦО БЕЛОЕ 16 '900Ф</v>
          </cell>
        </row>
        <row r="313">
          <cell r="C313">
            <v>1057454</v>
          </cell>
          <cell r="F313" t="str">
            <v>UPONOR Q&amp;E EVOLUTION КОЛЬЦО БЕЛОЕ 20 '520Ф</v>
          </cell>
        </row>
        <row r="314">
          <cell r="C314">
            <v>1057455</v>
          </cell>
          <cell r="F314" t="str">
            <v>UPONOR Q&amp;E EVOLUTION КОЛЬЦО БЕЛОЕ 25 '300Ф</v>
          </cell>
        </row>
        <row r="315">
          <cell r="C315">
            <v>1057456</v>
          </cell>
          <cell r="F315" t="str">
            <v>UPONOR Q&amp;E EVOLUTION КОЛЬЦО БЕЛОЕ 32 '150Ф</v>
          </cell>
        </row>
        <row r="316">
          <cell r="C316">
            <v>1058010</v>
          </cell>
          <cell r="F316" t="str">
            <v>UPONOR Q&amp;E EVOLUTION КОЛЬЦО КРАСНОЕ 16 '900И</v>
          </cell>
        </row>
        <row r="317">
          <cell r="C317">
            <v>1058011</v>
          </cell>
          <cell r="F317" t="str">
            <v>UPONOR Q&amp;E EVOLUTION КОЛЬЦО КРАСНОЕ 20 '520Ф</v>
          </cell>
        </row>
        <row r="318">
          <cell r="C318">
            <v>1058012</v>
          </cell>
          <cell r="F318" t="str">
            <v>UPONOR Q&amp;E EVOLUTION КОЛЬЦО КРАСНОЕ 25 '300И</v>
          </cell>
        </row>
        <row r="319">
          <cell r="C319">
            <v>1058013</v>
          </cell>
          <cell r="F319" t="str">
            <v>UPONOR Q&amp;E EVOLUTION КОЛЬЦО СИНЕЕ 16 '900И</v>
          </cell>
        </row>
        <row r="320">
          <cell r="C320">
            <v>1058014</v>
          </cell>
          <cell r="F320" t="str">
            <v>UPONOR Q&amp;E EVOLUTION  КОЛЬЦО СИНЕЕ 20 '520Ф</v>
          </cell>
        </row>
        <row r="321">
          <cell r="C321">
            <v>1058015</v>
          </cell>
          <cell r="F321" t="str">
            <v>UPONOR Q&amp;E EVOLUTION  КОЛЬЦО СИНЕЕ 25 '300И</v>
          </cell>
        </row>
        <row r="322">
          <cell r="C322">
            <v>1042838</v>
          </cell>
          <cell r="F322" t="str">
            <v>UPONOR Q&amp;E КОЛЬЦО С УПОРОМ СИНЕЕ 25 '300Щ</v>
          </cell>
        </row>
        <row r="323">
          <cell r="C323">
            <v>1042387</v>
          </cell>
          <cell r="F323" t="str">
            <v>UPONOR Q&amp;E КОЛЬЦО С УПОРОМ КРАСНОЕ 16 '900Щ</v>
          </cell>
        </row>
        <row r="324">
          <cell r="C324">
            <v>1042839</v>
          </cell>
          <cell r="F324" t="str">
            <v>UPONOR Q&amp;E КОЛЬЦО С УПОРОМ КРАСНОЕ 25 '300Щ</v>
          </cell>
        </row>
        <row r="325">
          <cell r="C325">
            <v>1042388</v>
          </cell>
          <cell r="F325" t="str">
            <v>UPONOR Q&amp;E КОЛЬЦО С УПОРОМ БЕЛОЕ 16 '900Ф</v>
          </cell>
        </row>
        <row r="326">
          <cell r="C326">
            <v>1042836</v>
          </cell>
          <cell r="F326" t="str">
            <v>UPONOR Q&amp;E КОЛЬЦО С УПОРОМ БЕЛОЕ 20 '520И</v>
          </cell>
        </row>
        <row r="327">
          <cell r="C327">
            <v>1042840</v>
          </cell>
          <cell r="F327" t="str">
            <v>UPONOR Q&amp;E КОЛЬЦО С УПОРОМ БЕЛОЕ 25 '300И</v>
          </cell>
        </row>
        <row r="328">
          <cell r="C328">
            <v>1044993</v>
          </cell>
          <cell r="F328" t="str">
            <v>UPONOR Q&amp;E КОЛЬЦО С УПОРОМ БЕЛОЕ 32 ММ '150Щ</v>
          </cell>
        </row>
        <row r="329">
          <cell r="C329">
            <v>1045464</v>
          </cell>
          <cell r="F329" t="str">
            <v>UPONOR Q&amp;E КОЛЬЦО С УПОРОМ БЕЛОЕ 40 '80Ф</v>
          </cell>
        </row>
        <row r="330">
          <cell r="C330">
            <v>1045489</v>
          </cell>
          <cell r="F330" t="str">
            <v>UPONOR Q&amp;E КОЛЬЦО С УПОРОМ БЕЛОЕ 50 '70И</v>
          </cell>
        </row>
        <row r="331">
          <cell r="C331">
            <v>1045490</v>
          </cell>
          <cell r="F331" t="str">
            <v>UPONOR Q&amp;E КОЛЬЦО С УПОРОМ БЕЛОЕ 63 '35Ф</v>
          </cell>
        </row>
        <row r="332">
          <cell r="C332">
            <v>1085087</v>
          </cell>
          <cell r="F332" t="str">
            <v>UPONOR Q&amp;E КОЛЬЦО С УПОРОМ БЕЛОЕ 75 '18И</v>
          </cell>
        </row>
        <row r="333">
          <cell r="C333">
            <v>1008679</v>
          </cell>
          <cell r="F333" t="str">
            <v>UPONOR Q&amp;E УГОЛЬНИК PPSU 16-16 '100Ф</v>
          </cell>
        </row>
        <row r="334">
          <cell r="C334">
            <v>1008680</v>
          </cell>
          <cell r="F334" t="str">
            <v>UPONOR Q&amp;E УГОЛЬНИК PPSU 20-20 '40Ф</v>
          </cell>
        </row>
        <row r="335">
          <cell r="C335">
            <v>1008681</v>
          </cell>
          <cell r="F335" t="str">
            <v>UPONOR Q&amp;E УГОЛЬНИК PPSU 25-25 '25Ф</v>
          </cell>
        </row>
        <row r="336">
          <cell r="C336">
            <v>1001245</v>
          </cell>
          <cell r="F336" t="str">
            <v>UPONOR Q&amp;E УГОЛЬНИК PPSU 32-32 '10Ф</v>
          </cell>
        </row>
        <row r="337">
          <cell r="C337">
            <v>1008683</v>
          </cell>
          <cell r="F337" t="str">
            <v>UPONOR Q&amp;E УГОЛЬНИК PPSU 40-40 '10Ф</v>
          </cell>
        </row>
        <row r="338">
          <cell r="C338">
            <v>1042859</v>
          </cell>
          <cell r="F338" t="str">
            <v>UPONOR Q&amp;E УГОЛЬНИК PPSU 50-50 '5Ф</v>
          </cell>
        </row>
        <row r="339">
          <cell r="C339">
            <v>1042858</v>
          </cell>
          <cell r="F339" t="str">
            <v>UPONOR Q&amp;E УГОЛЬНИК PPSU 63-63 '3Ф</v>
          </cell>
        </row>
        <row r="340">
          <cell r="C340">
            <v>1085080</v>
          </cell>
          <cell r="F340" t="str">
            <v>UPONOR Q&amp;E УГОЛЬНИК PPSU 75-75 '2И</v>
          </cell>
        </row>
        <row r="341">
          <cell r="C341">
            <v>1008669</v>
          </cell>
          <cell r="F341" t="str">
            <v>UPONOR Q&amp;E СОЕДИНИТЕЛЬ PPSU 16-16 '100Ф</v>
          </cell>
        </row>
        <row r="342">
          <cell r="C342">
            <v>1008932</v>
          </cell>
          <cell r="F342" t="str">
            <v>UPONOR Q&amp;E СОЕДИНИТЕЛЬ PPSU 20-20 '80Ф</v>
          </cell>
        </row>
        <row r="343">
          <cell r="C343">
            <v>1008671</v>
          </cell>
          <cell r="F343" t="str">
            <v>UPONOR Q&amp;E СОЕДИНИТЕЛЬ PPSU 25-25 '50Ф</v>
          </cell>
        </row>
        <row r="344">
          <cell r="C344">
            <v>1001235</v>
          </cell>
          <cell r="F344" t="str">
            <v>UPONOR Q&amp;E СОЕДИНИТЕЛЬ PPSU 32-32 '15Ф</v>
          </cell>
        </row>
        <row r="345">
          <cell r="C345">
            <v>1008673</v>
          </cell>
          <cell r="F345" t="str">
            <v>UPONOR Q&amp;E СОЕДИНИТЕЛЬ PPSU 40-40 '10Ф</v>
          </cell>
        </row>
        <row r="346">
          <cell r="C346">
            <v>1042866</v>
          </cell>
          <cell r="F346" t="str">
            <v>UPONOR Q&amp;E СОЕДИНИТЕЛЬ PPSU 50-50 '10И</v>
          </cell>
        </row>
        <row r="347">
          <cell r="C347">
            <v>1042865</v>
          </cell>
          <cell r="F347" t="str">
            <v>UPONOR Q&amp;E СОЕДИНИТЕЛЬ PPSU 63-63 '5И</v>
          </cell>
        </row>
        <row r="348">
          <cell r="C348">
            <v>1085084</v>
          </cell>
          <cell r="F348" t="str">
            <v>UPONOR Q&amp;E СОЕДИНИТЕЛЬ PPSU 75-75 '10С</v>
          </cell>
        </row>
        <row r="349">
          <cell r="C349">
            <v>1008674</v>
          </cell>
          <cell r="F349" t="str">
            <v>UPONOR Q&amp;E ПЕРЕХОДНИК PPSU 20-16 '100Ф</v>
          </cell>
        </row>
        <row r="350">
          <cell r="C350">
            <v>1008675</v>
          </cell>
          <cell r="F350" t="str">
            <v>UPONOR Q&amp;E ПЕРЕХОДНИК PPSU 25-16 '40И</v>
          </cell>
        </row>
        <row r="351">
          <cell r="C351">
            <v>1008676</v>
          </cell>
          <cell r="F351" t="str">
            <v>UPONOR Q&amp;E ПЕРЕХОДНИК PPSU 25-20 '40Ф</v>
          </cell>
        </row>
        <row r="352">
          <cell r="C352">
            <v>1001240</v>
          </cell>
          <cell r="F352" t="str">
            <v>UPONOR Q&amp;E ПЕРЕХОДНИК PPSU 32-25 '20И</v>
          </cell>
        </row>
        <row r="353">
          <cell r="C353">
            <v>1008678</v>
          </cell>
          <cell r="F353" t="str">
            <v>UPONOR Q&amp;E ПЕРЕХОДНИК PPSU 40-32 '10И</v>
          </cell>
        </row>
        <row r="354">
          <cell r="C354">
            <v>1042879</v>
          </cell>
          <cell r="F354" t="str">
            <v>UPONOR Q&amp;E ПЕРЕХОДНИК PPSU 50-32 '10И</v>
          </cell>
        </row>
        <row r="355">
          <cell r="C355">
            <v>1042867</v>
          </cell>
          <cell r="F355" t="str">
            <v>UPONOR Q&amp;E ПЕРЕХОДНИК PPSU 50-40 '10И</v>
          </cell>
        </row>
        <row r="356">
          <cell r="C356">
            <v>1042878</v>
          </cell>
          <cell r="F356" t="str">
            <v>UPONOR Q&amp;E ПЕРЕХОДНИК PPSU 63-40 '5И</v>
          </cell>
        </row>
        <row r="357">
          <cell r="C357">
            <v>1042877</v>
          </cell>
          <cell r="F357" t="str">
            <v>UPONOR Q&amp;E ПЕРЕХОДНИК PPSU 63-50 '5И</v>
          </cell>
        </row>
        <row r="358">
          <cell r="C358">
            <v>1085085</v>
          </cell>
          <cell r="F358" t="str">
            <v>UPONOR Q&amp;E ПЕРЕХОДНИК PPSU 75-63 '1А</v>
          </cell>
        </row>
        <row r="359">
          <cell r="C359">
            <v>1085086</v>
          </cell>
          <cell r="F359" t="str">
            <v>UPONOR Q&amp;E ПЕРЕХОДНИК PPSU 75-50 '10С</v>
          </cell>
        </row>
        <row r="360">
          <cell r="C360">
            <v>1084671</v>
          </cell>
          <cell r="F360" t="str">
            <v>UPONOR Q&amp;E ЗАГЛУШКА ДЛЯ ТРУБЫ 16ММ '20И</v>
          </cell>
        </row>
        <row r="361">
          <cell r="C361">
            <v>1008684</v>
          </cell>
          <cell r="F361" t="str">
            <v>UPONOR Q&amp;E ТРОЙНИК РАВНОПРОХОДНОЙ PPSU 16-16-16 '60Ф</v>
          </cell>
        </row>
        <row r="362">
          <cell r="C362">
            <v>1008685</v>
          </cell>
          <cell r="F362" t="str">
            <v>UPONOR Q&amp;E ТРОЙНИК РАВНОПРОХОДНОЙ PPSU 20-20-20 '30Ф</v>
          </cell>
        </row>
        <row r="363">
          <cell r="C363">
            <v>1008686</v>
          </cell>
          <cell r="F363" t="str">
            <v>UPONOR Q&amp;E ТРОЙНИК РАВНОПРОХОДНОЙ PPSU 25-25-25 '20Ф</v>
          </cell>
        </row>
        <row r="364">
          <cell r="C364">
            <v>1001250</v>
          </cell>
          <cell r="F364" t="str">
            <v>UPONOR Q&amp;E ТРОЙНИК РАВНОПРОХОДНОЙ PPSU 32-32-32 '10Ф</v>
          </cell>
        </row>
        <row r="365">
          <cell r="C365">
            <v>1008688</v>
          </cell>
          <cell r="F365" t="str">
            <v>UPONOR Q&amp;E ТРОЙНИК РАВНОПРОХОДНОЙ PPSU 40-40-40 '5И</v>
          </cell>
        </row>
        <row r="366">
          <cell r="C366">
            <v>1042861</v>
          </cell>
          <cell r="F366" t="str">
            <v>UPONOR Q&amp;E ТРОЙНИК РАВНОПРОХОДНОЙ PPSU 50-50-50 '3И</v>
          </cell>
        </row>
        <row r="367">
          <cell r="C367">
            <v>1042860</v>
          </cell>
          <cell r="F367" t="str">
            <v>UPONOR Q&amp;E ТРОЙНИК РАВНОПРОХОДНОЙ PPSU 63-63-63 '2И</v>
          </cell>
        </row>
        <row r="368">
          <cell r="C368">
            <v>1085081</v>
          </cell>
          <cell r="F368" t="str">
            <v>UPONOR Q&amp;E ТРОЙНИК РАВНОПРОХОДНОЙ PPSU 75-75-75 '2С</v>
          </cell>
        </row>
        <row r="369">
          <cell r="C369">
            <v>1008710</v>
          </cell>
          <cell r="F369" t="str">
            <v>UPONOR Q&amp;E ТРОЙНИК РЕДУКЦИОННЫЙ PPSU 16-20-16 '40Ф</v>
          </cell>
        </row>
        <row r="370">
          <cell r="C370">
            <v>1008700</v>
          </cell>
          <cell r="F370" t="str">
            <v>UPONOR Q&amp;E ТРОЙНИК РЕДУКЦИОННЫЙ PPSU 20-16-16 '40Ф</v>
          </cell>
        </row>
        <row r="371">
          <cell r="C371">
            <v>1008689</v>
          </cell>
          <cell r="F371" t="str">
            <v>UPONOR Q&amp;E ТРОЙНИК РЕДУКЦИОННЫЙ PPSU 20-16-20 '40Ф</v>
          </cell>
        </row>
        <row r="372">
          <cell r="C372">
            <v>1008697</v>
          </cell>
          <cell r="F372" t="str">
            <v>UPONOR Q&amp;E ТРОЙНИК РЕДУКЦИОННЫЙ PPSU 20-20-16 '40Ф</v>
          </cell>
        </row>
        <row r="373">
          <cell r="C373">
            <v>1008711</v>
          </cell>
          <cell r="F373" t="str">
            <v>UPONOR Q&amp;E ТРОЙНИК РЕДУКЦИОННЫЙ PPSU 20-25-20 '25И</v>
          </cell>
        </row>
        <row r="374">
          <cell r="C374">
            <v>1008702</v>
          </cell>
          <cell r="F374" t="str">
            <v>UPONOR Q&amp;E ТРОЙНИК РЕДУКЦИОННЫЙ PPSU 25-16-16 '25И</v>
          </cell>
        </row>
        <row r="375">
          <cell r="C375">
            <v>1008699</v>
          </cell>
          <cell r="F375" t="str">
            <v>UPONOR Q&amp;E ТРОЙНИК РЕДУКЦИОННЫЙ PPSU 25-16-20 '25Ф</v>
          </cell>
        </row>
        <row r="376">
          <cell r="C376">
            <v>1008690</v>
          </cell>
          <cell r="F376" t="str">
            <v>UPONOR Q&amp;E ТРОЙНИК РЕДУКЦИОННЫЙ PPSU 25-16-25 '25Ф</v>
          </cell>
        </row>
        <row r="377">
          <cell r="C377">
            <v>1008701</v>
          </cell>
          <cell r="F377" t="str">
            <v>UPONOR Q&amp;E ТРОЙНИК РЕДУКЦИОННЫЙ PPSU 25-20-16 '25И</v>
          </cell>
        </row>
        <row r="378">
          <cell r="C378">
            <v>1008703</v>
          </cell>
          <cell r="F378" t="str">
            <v>UPONOR Q&amp;E ТРОЙНИК РЕДУКЦИОННЫЙ PPSU 25-20-20 '25Ф</v>
          </cell>
        </row>
        <row r="379">
          <cell r="C379">
            <v>1008691</v>
          </cell>
          <cell r="F379" t="str">
            <v>UPONOR Q&amp;E ТРОЙНИК РЕДУКЦИОННЫЙ PPSU 25-20-25 '20Ф</v>
          </cell>
        </row>
        <row r="380">
          <cell r="C380">
            <v>1001420</v>
          </cell>
          <cell r="F380" t="str">
            <v>UPONOR Q&amp;E ТРОЙНИК РЕДУКЦИОННЫЙ PPSU 25-25-20 '20И</v>
          </cell>
        </row>
        <row r="381">
          <cell r="C381">
            <v>1008712</v>
          </cell>
          <cell r="F381" t="str">
            <v>UPONOR Q&amp;E ТРОЙНИК РЕДУКЦИОННЫЙ PPSU 25-32-25 '15И</v>
          </cell>
        </row>
        <row r="382">
          <cell r="C382">
            <v>1001422</v>
          </cell>
          <cell r="F382" t="str">
            <v>UPONOR Q&amp;E ТРОЙНИК РЕДУКЦИОННЫЙ PPSU 32-20-25 '15Ф</v>
          </cell>
        </row>
        <row r="383">
          <cell r="C383">
            <v>1001424</v>
          </cell>
          <cell r="F383" t="str">
            <v>UPONOR Q&amp;E ТРОЙНИК РЕДУКЦИОННЫЙ PPSU 32-20-32 '15Ф</v>
          </cell>
        </row>
        <row r="384">
          <cell r="C384">
            <v>1008704</v>
          </cell>
          <cell r="F384" t="str">
            <v>UPONOR Q&amp;E ТРОЙНИК РЕДУКЦИОННЫЙ PPSU 32-25-20 '15И</v>
          </cell>
        </row>
        <row r="385">
          <cell r="C385">
            <v>1001426</v>
          </cell>
          <cell r="F385" t="str">
            <v>UPONOR Q&amp;E ТРОЙНИК РЕДУКЦИОННЫЙ PPSU 32-25-25 '15И</v>
          </cell>
        </row>
        <row r="386">
          <cell r="C386">
            <v>1001428</v>
          </cell>
          <cell r="F386" t="str">
            <v>UPONOR Q&amp;E ТРОЙНИК РЕДУКЦИОННЫЙ PPSU 32-25-32 '15И</v>
          </cell>
        </row>
        <row r="387">
          <cell r="C387">
            <v>1008713</v>
          </cell>
          <cell r="F387" t="str">
            <v>UPONOR Q&amp;E ТРОЙНИК РЕДУКЦИОННЫЙ PPSU 32-40-32 '10И</v>
          </cell>
        </row>
        <row r="388">
          <cell r="C388">
            <v>1008707</v>
          </cell>
          <cell r="F388" t="str">
            <v>UPONOR Q&amp;E ТРОЙНИК РЕДУКЦИОННЫЙ PPSU 40-20-32 '5И</v>
          </cell>
        </row>
        <row r="389">
          <cell r="C389">
            <v>1008694</v>
          </cell>
          <cell r="F389" t="str">
            <v>UPONOR Q&amp;E ТРОЙНИК РЕДУКЦИОННЫЙ PPSU 40-20-40 '5Ф</v>
          </cell>
        </row>
        <row r="390">
          <cell r="C390">
            <v>1008708</v>
          </cell>
          <cell r="F390" t="str">
            <v>UPONOR Q&amp;E ТРОЙНИК РЕДУКЦИОННЫЙ PPSU 40-25-32 '5И</v>
          </cell>
        </row>
        <row r="391">
          <cell r="C391">
            <v>1008695</v>
          </cell>
          <cell r="F391" t="str">
            <v>UPONOR Q&amp;E ТРОЙНИК РЕДУКЦИОННЫЙ PPSU 40-25-40 '5Ф</v>
          </cell>
        </row>
        <row r="392">
          <cell r="C392">
            <v>1008709</v>
          </cell>
          <cell r="F392" t="str">
            <v>UPONOR Q&amp;E ТРОЙНИК РЕДУКЦИОННЫЙ PPSU 40-32-32 '5И</v>
          </cell>
        </row>
        <row r="393">
          <cell r="C393">
            <v>1008696</v>
          </cell>
          <cell r="F393" t="str">
            <v>UPONOR Q&amp;E ТРОЙНИК РЕДУКЦИОННЫЙ PPSU 40-32-40 '5И</v>
          </cell>
        </row>
        <row r="394">
          <cell r="C394">
            <v>1042876</v>
          </cell>
          <cell r="F394" t="str">
            <v>UPONOR Q&amp;E ТРОЙНИК РЕДУКЦИОННЫЙ PPSU 50-25-40 '4И</v>
          </cell>
        </row>
        <row r="395">
          <cell r="C395">
            <v>1042864</v>
          </cell>
          <cell r="F395" t="str">
            <v>UPONOR Q&amp;E ТРОЙНИК РЕДУКЦИОННЫЙ PPSU 50-25-50 '4И</v>
          </cell>
        </row>
        <row r="396">
          <cell r="C396">
            <v>1042863</v>
          </cell>
          <cell r="F396" t="str">
            <v>UPONOR Q&amp;E ТРОЙНИК РЕДУКЦИОННЫЙ PPSU 50-32-50 '4И</v>
          </cell>
        </row>
        <row r="397">
          <cell r="C397">
            <v>1042862</v>
          </cell>
          <cell r="F397" t="str">
            <v>UPONOR Q&amp;E ТРОЙНИК РЕДУКЦИОННЫЙ PPSU 50-40-40 '4И</v>
          </cell>
        </row>
        <row r="398">
          <cell r="C398">
            <v>1042875</v>
          </cell>
          <cell r="F398" t="str">
            <v>UPONOR Q&amp;E ТРОЙНИК РЕДУКЦИОННЫЙ PPSU 50-40-50 '4И</v>
          </cell>
        </row>
        <row r="399">
          <cell r="C399">
            <v>1042871</v>
          </cell>
          <cell r="F399" t="str">
            <v>UPONOR Q&amp;E ТРОЙНИК РЕДУКЦИОННЫЙ PPSU 63-25-50 '2C</v>
          </cell>
        </row>
        <row r="400">
          <cell r="C400">
            <v>1042873</v>
          </cell>
          <cell r="F400" t="str">
            <v>UPONOR Q&amp;E ТРОЙНИК РЕДУКЦИОННЫЙ PPSU 63-25-63 '2И</v>
          </cell>
        </row>
        <row r="401">
          <cell r="C401">
            <v>1042870</v>
          </cell>
          <cell r="F401" t="str">
            <v>UPONOR Q&amp;E ТРОЙНИК РЕДУКЦИОННЫЙ PPSU 63-32-63 '2И</v>
          </cell>
        </row>
        <row r="402">
          <cell r="C402">
            <v>1042869</v>
          </cell>
          <cell r="F402" t="str">
            <v>UPONOR Q&amp;E ТРОЙНИК РЕДУКЦИОННЫЙ PPSU 63-40-40 '2C</v>
          </cell>
        </row>
        <row r="403">
          <cell r="C403">
            <v>1042872</v>
          </cell>
          <cell r="F403" t="str">
            <v>UPONOR Q&amp;E ТРОЙНИК РЕДУКЦИОННЫЙ PPSU 63-40-63 '2И</v>
          </cell>
        </row>
        <row r="404">
          <cell r="C404">
            <v>1042874</v>
          </cell>
          <cell r="F404" t="str">
            <v>UPONOR Q&amp;E ТРОЙНИК РЕДУКЦИОННЫЙ PPSU 63-50-63 '2А</v>
          </cell>
        </row>
        <row r="405">
          <cell r="C405">
            <v>1042868</v>
          </cell>
          <cell r="F405" t="str">
            <v>UPONOR Q&amp;E ТРОЙНИК РЕДУКЦИОННЫЙ PPSU 63-50-50 '2И</v>
          </cell>
        </row>
        <row r="406">
          <cell r="C406">
            <v>1085082</v>
          </cell>
          <cell r="F406" t="str">
            <v>UPONOR Q&amp;E ТРОЙНИК РЕДУКЦИОННЫЙ PPSU 75-40-75 '4А</v>
          </cell>
        </row>
        <row r="407">
          <cell r="C407">
            <v>1085083</v>
          </cell>
          <cell r="F407" t="str">
            <v>UPONOR Q&amp;E ТРОЙНИК РЕДУКЦИОННЫЙ PPSU 75-25-75 '4С</v>
          </cell>
        </row>
        <row r="408">
          <cell r="C408">
            <v>1087875</v>
          </cell>
          <cell r="F408" t="str">
            <v>UPONOR Q&amp;E ШТУЦЕР С НАРУЖНОЙ РЕЗЬБОЙ 14-R1/2"НР '100У</v>
          </cell>
        </row>
        <row r="409">
          <cell r="C409">
            <v>1023003</v>
          </cell>
          <cell r="F409" t="str">
            <v>UPONOR Q&amp;E ШТУЦЕР С НАРУЖНОЙ РЕЗЬБОЙ 16-R1/2"НР '100Ф</v>
          </cell>
        </row>
        <row r="410">
          <cell r="C410">
            <v>1033435</v>
          </cell>
          <cell r="F410" t="str">
            <v>UPONOR Q&amp;E ШТУЦЕР С НАРУЖНОЙ РЕЗЬБОЙ 16-G1/2"НР '100С</v>
          </cell>
        </row>
        <row r="411">
          <cell r="C411">
            <v>1023004</v>
          </cell>
          <cell r="F411" t="str">
            <v>UPONOR Q&amp;E ШТУЦЕР С НАРУЖНОЙ РЕЗЬБОЙ 16-R3/4"НР '80И</v>
          </cell>
        </row>
        <row r="412">
          <cell r="C412">
            <v>1033437</v>
          </cell>
          <cell r="F412" t="str">
            <v>UPONOR Q&amp;E ШТУЦЕР С НАРУЖНОЙ РЕЗЬБОЙ 20-G1/2"НР '90Ф</v>
          </cell>
        </row>
        <row r="413">
          <cell r="C413">
            <v>1033438</v>
          </cell>
          <cell r="F413" t="str">
            <v>UPONOR Q&amp;E ШТУЦЕР С НАРУЖНОЙ РЕЗЬБОЙ 20-G3/4"НР '70Ф</v>
          </cell>
        </row>
        <row r="414">
          <cell r="C414">
            <v>1047862</v>
          </cell>
          <cell r="F414" t="str">
            <v>UPONOR Q&amp;E ШТУЦЕР С НАРУЖНОЙ РЕЗЬБОЙ 25-G3/4"НР '40Ф</v>
          </cell>
        </row>
        <row r="415">
          <cell r="C415">
            <v>1047863</v>
          </cell>
          <cell r="F415" t="str">
            <v>UPONOR Q&amp;E ШТУЦЕР С НАРУЖНОЙ РЕЗЬБОЙ 25-G1"НР '40Ф</v>
          </cell>
        </row>
        <row r="416">
          <cell r="C416">
            <v>1047191</v>
          </cell>
          <cell r="F416" t="str">
            <v>UPONOR Q&amp;E ШТУЦЕР С НАРУЖНОЙ РЕЗЬБОЙ 32-R1"НР '10Ф</v>
          </cell>
        </row>
        <row r="417">
          <cell r="C417">
            <v>1085077</v>
          </cell>
          <cell r="F417" t="str">
            <v>UPONOR Q&amp;E ШТУЦЕР С НАРУЖНОЙ РЕЗЬБОЙ DR-ЛАТУНЬ 40-R1 1/4"НР '2Ф</v>
          </cell>
        </row>
        <row r="418">
          <cell r="C418">
            <v>1047864</v>
          </cell>
          <cell r="F418" t="str">
            <v>UPONOR Q&amp;E ШТУЦЕР С НАРУЖНОЙ РЕЗЬБОЙ 50-G1 1/2"НР '8И</v>
          </cell>
        </row>
        <row r="419">
          <cell r="C419">
            <v>1085076</v>
          </cell>
          <cell r="F419" t="str">
            <v>UPONOR Q&amp;E ШТУЦЕР С НАРУЖНОЙ РЕЗЬБОЙ DR-ЛАТУНЬ 50-R1 1/2"НР '1И</v>
          </cell>
        </row>
        <row r="420">
          <cell r="C420">
            <v>1085075</v>
          </cell>
          <cell r="F420" t="str">
            <v>UPONOR Q&amp;E ШТУЦЕР С НАРУЖНОЙ РЕЗЬБОЙ DR-ЛАТУНЬ 63-R2"НР '1И</v>
          </cell>
        </row>
        <row r="421">
          <cell r="C421">
            <v>1085074</v>
          </cell>
          <cell r="F421" t="str">
            <v>UPONOR Q&amp;E ШТУЦЕР С НАРУЖНОЙ РЕЗЬБОЙ DR-ЛАТУНЬ 75-R2 1/2"НР '1А</v>
          </cell>
        </row>
        <row r="422">
          <cell r="C422">
            <v>1023009</v>
          </cell>
          <cell r="F422" t="str">
            <v>UPONOR Q&amp;E ШТУЦЕР С ВНУТРЕННЕЙ РЕЗЬБОЙ 16-RP1/2"ВР '60Ф</v>
          </cell>
        </row>
        <row r="423">
          <cell r="C423">
            <v>1023010</v>
          </cell>
          <cell r="F423" t="str">
            <v>UPONOR Q&amp;E ШТУЦЕР С ВНУТРЕННЕЙ РЕЗЬБОЙ 20-RP1/2"ВР '60Ф</v>
          </cell>
        </row>
        <row r="424">
          <cell r="C424">
            <v>1023011</v>
          </cell>
          <cell r="F424" t="str">
            <v>UPONOR Q&amp;E ШТУЦЕР С ВНУТРЕННЕЙ РЕЗЬБОЙ 20-RP3/4"ВР '40Ф</v>
          </cell>
        </row>
        <row r="425">
          <cell r="C425">
            <v>1023012</v>
          </cell>
          <cell r="F425" t="str">
            <v>UPONOR Q&amp;E ШТУЦЕР С ВНУТРЕННЕЙ РЕЗЬБОЙ 25-RP3/4"ВР '40Ф</v>
          </cell>
        </row>
        <row r="426">
          <cell r="C426">
            <v>1023013</v>
          </cell>
          <cell r="F426" t="str">
            <v>UPONOR Q&amp;E ШТУЦЕР С ВНУТРЕННЕЙ РЕЗЬБОЙ 25-RP1"ВР '35Ф</v>
          </cell>
        </row>
        <row r="427">
          <cell r="C427">
            <v>1047866</v>
          </cell>
          <cell r="F427" t="str">
            <v>UPONOR Q&amp;E ШТУЦЕР С ВНУТРЕННЕЙ РЕЗЬБОЙ 32-G1"ВР '20Ф</v>
          </cell>
        </row>
        <row r="428">
          <cell r="C428">
            <v>1047867</v>
          </cell>
          <cell r="F428" t="str">
            <v>UPONOR Q&amp;E ШТУЦЕР С ВНУТРЕННЕЙ РЕЗЬБОЙ 40-G1 1/4"ВР '20И</v>
          </cell>
        </row>
        <row r="429">
          <cell r="C429">
            <v>1085078</v>
          </cell>
          <cell r="F429" t="str">
            <v>UPONOR Q&amp;E ШТУЦЕР С ВНУТРЕННЕЙ РЕЗЬБОЙ DR-ЛАТУНЬ 50-RP1 1/2"ВР '8С</v>
          </cell>
        </row>
        <row r="430">
          <cell r="C430">
            <v>1023014</v>
          </cell>
          <cell r="F430" t="str">
            <v>UPONOR Q&amp;E ШТУЦЕР С НАКИДНОЙ ГАЙКОЙ 16-G1/2"НГ '100Ф</v>
          </cell>
        </row>
        <row r="431">
          <cell r="C431">
            <v>1023015</v>
          </cell>
          <cell r="F431" t="str">
            <v>UPONOR Q&amp;E ШТУЦЕР С НАКИДНОЙ ГАЙКОЙ 20-G1/2"НГ '60Ф</v>
          </cell>
        </row>
        <row r="432">
          <cell r="C432">
            <v>1023016</v>
          </cell>
          <cell r="F432" t="str">
            <v>UPONOR Q&amp;E ШТУЦЕР С НАКИДНОЙ ГАЙКОЙ 20-G3/4"НГ '50Ф</v>
          </cell>
        </row>
        <row r="433">
          <cell r="C433">
            <v>1023017</v>
          </cell>
          <cell r="F433" t="str">
            <v>UPONOR Q&amp;E ШТУЦЕР С НАКИДНОЙ ГАЙКОЙ 25-G3/4"НГ '45Ф</v>
          </cell>
        </row>
        <row r="434">
          <cell r="C434">
            <v>1023018</v>
          </cell>
          <cell r="F434" t="str">
            <v>UPONOR Q&amp;E ШТУЦЕР С НАКИДНОЙ ГАЙКОЙ 25-G1"НГ '40И</v>
          </cell>
        </row>
        <row r="435">
          <cell r="C435">
            <v>1023019</v>
          </cell>
          <cell r="F435" t="str">
            <v>UPONOR Q&amp;E УГОЛЬНИК С НАРУЖНОЙ РЕЗЬБОЙ 16-G1/2"НР '80Ф</v>
          </cell>
        </row>
        <row r="436">
          <cell r="C436">
            <v>1023020</v>
          </cell>
          <cell r="F436" t="str">
            <v>UPONOR Q&amp;E УГОЛЬНИК С НАРУЖНОЙ РЕЗЬБОЙ 20-G1/2"НР '50Ф</v>
          </cell>
        </row>
        <row r="437">
          <cell r="C437">
            <v>1023021</v>
          </cell>
          <cell r="F437" t="str">
            <v>UPONOR Q&amp;E УГОЛЬНИК С НАРУЖНОЙ РЕЗЬБОЙ 20-G3/4"НР '40И</v>
          </cell>
        </row>
        <row r="438">
          <cell r="C438">
            <v>1023022</v>
          </cell>
          <cell r="F438" t="str">
            <v>UPONOR Q&amp;E УГОЛЬНИК С НАРУЖНОЙ РЕЗЬБОЙ 25-G3/4"НР '40И</v>
          </cell>
        </row>
        <row r="439">
          <cell r="C439">
            <v>1047877</v>
          </cell>
          <cell r="F439" t="str">
            <v>UPONOR Q&amp;E УГОЛЬНИК С НАРУЖНОЙ РЕЗЬБОЙ 32-G1"НР '20И</v>
          </cell>
        </row>
        <row r="440">
          <cell r="C440">
            <v>1047878</v>
          </cell>
          <cell r="F440" t="str">
            <v>UPONOR Q&amp;E УГОЛЬНИК С НАРУЖНОЙ РЕЗЬБОЙ 40-G1 1/4"НР '10C</v>
          </cell>
        </row>
        <row r="441">
          <cell r="C441">
            <v>1023023</v>
          </cell>
          <cell r="F441" t="str">
            <v>UPONOR Q&amp;E УГОЛЬНИК С ВНУТРЕННЕЙ РЕЗЬБОЙ 16-RP1/2"ВР '70Ф</v>
          </cell>
        </row>
        <row r="442">
          <cell r="C442">
            <v>1023024</v>
          </cell>
          <cell r="F442" t="str">
            <v>UPONOR Q&amp;E УГОЛЬНИК С ВНУТРЕННЕЙ РЕЗЬБОЙ 20-RP1/2"ВР '50И</v>
          </cell>
        </row>
        <row r="443">
          <cell r="C443">
            <v>1023025</v>
          </cell>
          <cell r="F443" t="str">
            <v>UPONOR Q&amp;E УГОЛЬНИК С ВНУТРЕННЕЙ РЕЗЬБОЙ 20-RP3/4"ВР '30И</v>
          </cell>
        </row>
        <row r="444">
          <cell r="C444">
            <v>1023026</v>
          </cell>
          <cell r="F444" t="str">
            <v>UPONOR Q&amp;E УГОЛЬНИК С ВНУТРЕННЕЙ РЕЗЬБОЙ 25-RP3/4"ВР '35И</v>
          </cell>
        </row>
        <row r="445">
          <cell r="C445">
            <v>1047879</v>
          </cell>
          <cell r="F445" t="str">
            <v>UPONOR Q&amp;E УГОЛЬНИК С НАКИДНОЙ ГАЙКОЙ 16-G1/2"НГ '70А</v>
          </cell>
        </row>
        <row r="446">
          <cell r="C446">
            <v>1047880</v>
          </cell>
          <cell r="F446" t="str">
            <v>UPONOR Q&amp;E УГОЛЬНИК С НАКИДНОЙ ГАЙКОЙ 20-G1/2"НГ '50И</v>
          </cell>
        </row>
        <row r="447">
          <cell r="C447">
            <v>1047881</v>
          </cell>
          <cell r="F447" t="str">
            <v>UPONOR Q&amp;E УГОЛЬНИК С НАКИДНОЙ ГАЙКОЙ 20-G3/4"НГ '35С</v>
          </cell>
        </row>
        <row r="448">
          <cell r="C448">
            <v>1047882</v>
          </cell>
          <cell r="F448" t="str">
            <v>UPONOR Q&amp;E УГОЛЬНИК С НАКИДНОЙ ГАЙКОЙ 25-G3/4"НГ '35И</v>
          </cell>
        </row>
        <row r="449">
          <cell r="C449">
            <v>1047885</v>
          </cell>
          <cell r="F449" t="str">
            <v>UPONOR Q&amp;E ТРОЙНИК С ВНУТРЕННЕЙ РЕЗЬБОЙ 16-RP1/2"ВР-16 '50И</v>
          </cell>
        </row>
        <row r="450">
          <cell r="C450">
            <v>1047886</v>
          </cell>
          <cell r="F450" t="str">
            <v>UPONOR Q&amp;E ТРОЙНИК С ВНУТРЕННЕЙ РЕЗЬБОЙ 20-RP1/2"ВР-20 '30И</v>
          </cell>
        </row>
        <row r="451">
          <cell r="C451">
            <v>1047887</v>
          </cell>
          <cell r="F451" t="str">
            <v>UPONOR Q&amp;E ТРОЙНИК С ВНУТРЕННЕЙ РЕЗЬБОЙ 25-RP1/2"ВР-25 '25И</v>
          </cell>
        </row>
        <row r="452">
          <cell r="C452">
            <v>1047888</v>
          </cell>
          <cell r="F452" t="str">
            <v>UPONOR Q&amp;E ТРОЙНИК С ВНУТРЕННЕЙ РЕЗЬБОЙ 25-RP3/4"ВР-25 '20А</v>
          </cell>
        </row>
        <row r="453">
          <cell r="C453">
            <v>1047201</v>
          </cell>
          <cell r="F453" t="str">
            <v>UPONOR Q&amp;E ТРОЙНИК С ВНУТРЕННЕЙ РЕЗЬБОЙ 32-RP1"ВР-32 '10И</v>
          </cell>
        </row>
        <row r="454">
          <cell r="C454">
            <v>1063810</v>
          </cell>
          <cell r="F454" t="str">
            <v>UPONOR Q&amp;E ШТУЦЕР С НАРУЖНОЙ РЕЗЬБОЙ 25-G1"НР (W) '35И</v>
          </cell>
        </row>
        <row r="455">
          <cell r="C455">
            <v>1008730</v>
          </cell>
          <cell r="F455" t="str">
            <v>UPONOR Q&amp;E ШТУЦЕР С НАРУЖНОЙ РЕЗЬБОЙ 32-G1"НР (W) '20Ф</v>
          </cell>
        </row>
        <row r="456">
          <cell r="C456">
            <v>1022290</v>
          </cell>
          <cell r="F456" t="str">
            <v>UPONOR Q&amp;E ШТУЦЕР С НАРУЖНОЙ РЕЗЬБОЙ 40-G1"НР (W) '16C</v>
          </cell>
        </row>
        <row r="457">
          <cell r="C457">
            <v>1008732</v>
          </cell>
          <cell r="F457" t="str">
            <v>UPONOR Q&amp;E ШТУЦЕР С НАРУЖНОЙ РЕЗЬБОЙ 40-G1 1/4"НР (W) '16Ф</v>
          </cell>
        </row>
        <row r="458">
          <cell r="C458">
            <v>1008866</v>
          </cell>
          <cell r="F458" t="str">
            <v>UPONOR Q&amp;E ШТУЦЕР С НАРУЖНОЙ РЕЗЬБОЙ 50-G1 1/4"НР (W) '8И</v>
          </cell>
        </row>
        <row r="459">
          <cell r="C459">
            <v>1008867</v>
          </cell>
          <cell r="F459" t="str">
            <v>UPONOR Q&amp;E ШТУЦЕР С НАРУЖНОЙ РЕЗЬБОЙ 63-G2"НР (W) '6И</v>
          </cell>
        </row>
        <row r="460">
          <cell r="C460">
            <v>1047021</v>
          </cell>
          <cell r="F460" t="str">
            <v>UPONOR RS ШТУЦЕР Q&amp;E 25-RS2 '1C</v>
          </cell>
        </row>
        <row r="461">
          <cell r="C461">
            <v>1047022</v>
          </cell>
          <cell r="F461" t="str">
            <v>UPONOR RS ШТУЦЕР Q&amp;E 32-RS2 '1C</v>
          </cell>
        </row>
        <row r="462">
          <cell r="C462">
            <v>1047023</v>
          </cell>
          <cell r="F462" t="str">
            <v>UPONOR RS ШТУЦЕР Q&amp;E 40-RS2 '1C</v>
          </cell>
        </row>
        <row r="463">
          <cell r="C463">
            <v>1047024</v>
          </cell>
          <cell r="F463" t="str">
            <v>UPONOR RS ШТУЦЕР Q&amp;E 50-RS2 '1C</v>
          </cell>
        </row>
        <row r="464">
          <cell r="C464">
            <v>1047026</v>
          </cell>
          <cell r="F464" t="str">
            <v>UPONOR RS ШТУЦЕР Q&amp;E 63-RS2 '1C</v>
          </cell>
        </row>
        <row r="465">
          <cell r="C465">
            <v>1085079</v>
          </cell>
          <cell r="F465" t="str">
            <v>UPONOR RS ШТУЦЕР Q&amp;E 75-RS2 '1C</v>
          </cell>
        </row>
        <row r="466">
          <cell r="C466">
            <v>1008714</v>
          </cell>
          <cell r="F466" t="str">
            <v>UPONOR Q&amp;E КОЛЛЕКТОР С НАРУЖНОЙ РЕЗЬБОЙ PPSU G3/4"НР, 3X16 Ц/Ц45+35ММ '10C</v>
          </cell>
        </row>
        <row r="467">
          <cell r="C467">
            <v>1008715</v>
          </cell>
          <cell r="F467" t="str">
            <v>UPONOR Q&amp;E КОЛЛЕКТОР С НАРУЖНОЙ РЕЗЬБОЙ PPSU G3/4"НР, 4X16 Ц/Ц45+35ММ '10C</v>
          </cell>
        </row>
        <row r="468">
          <cell r="C468">
            <v>1038419</v>
          </cell>
          <cell r="F468" t="str">
            <v>UPONOR Q&amp;E СКРЫТЫЙ КРАН 16-16 '10С</v>
          </cell>
        </row>
        <row r="469">
          <cell r="C469">
            <v>1038420</v>
          </cell>
          <cell r="F469" t="str">
            <v>UPONOR Q&amp;E СКРЫТЫЙ КРАН 20-20 '10С</v>
          </cell>
        </row>
        <row r="470">
          <cell r="C470">
            <v>1038421</v>
          </cell>
          <cell r="F470" t="str">
            <v>UPONOR Q&amp;E СКРЫТЫЙ КРАН 25-25 '10C</v>
          </cell>
        </row>
        <row r="471">
          <cell r="C471">
            <v>1038422</v>
          </cell>
          <cell r="F471" t="str">
            <v>UPONOR Q&amp;E СКРЫТЫЙ КРАН 32-32 '1C</v>
          </cell>
        </row>
        <row r="472">
          <cell r="C472">
            <v>1023161</v>
          </cell>
          <cell r="F472" t="str">
            <v>UPONOR FLEX РУКОЯТКА ДЛЯ СКРЫТОГО КРАНА ДЛИННАЯ '10И</v>
          </cell>
        </row>
        <row r="473">
          <cell r="C473">
            <v>1023162</v>
          </cell>
          <cell r="F473" t="str">
            <v>UPONOR FLEX РУКОЯТКА ДЛЯ СКРЫТОГО КРАНА (РUBLIC-ВЕРСИЯ) '10C</v>
          </cell>
        </row>
        <row r="474">
          <cell r="C474">
            <v>1023163</v>
          </cell>
          <cell r="F474" t="str">
            <v>UPONOR FLEX УДЛИНИТЕЛЬ ДЛЯ СКРЫТОГО КРАНА ПОД ДЛИННУЮ РУКОЯТКУ '10C</v>
          </cell>
        </row>
        <row r="475">
          <cell r="C475">
            <v>1135787</v>
          </cell>
          <cell r="F475" t="str">
            <v>USYSTEMS водорозетка Smart Aqua латунная для труб PE-Xa 16-Rp1/2"ВР L=43мм, тип 1 '40Ф</v>
          </cell>
        </row>
        <row r="476">
          <cell r="C476">
            <v>1135788</v>
          </cell>
          <cell r="F476" t="str">
            <v>USYSTEMS водорозетка Smart Aqua латунная для труб PE-Xa 20-Rp1/2"ВР L=43мм, тип 1 '35Ф</v>
          </cell>
        </row>
        <row r="477">
          <cell r="C477">
            <v>1136001</v>
          </cell>
          <cell r="F477" t="str">
            <v>USYSTEMS водорозетка Smart Aqua латунная для труб PE-Xa длинная 16-Rp1/2"ВР L=49мм, тип 1 '40Ф</v>
          </cell>
        </row>
        <row r="478">
          <cell r="C478">
            <v>1136002</v>
          </cell>
          <cell r="F478" t="str">
            <v>USYSTEMS водорозетка Smart Aqua латунная для труб PE-Xa длинная 20-Rp1/2"ВР L=49мм, тип 1 '35Ф</v>
          </cell>
        </row>
        <row r="479">
          <cell r="C479">
            <v>1136003</v>
          </cell>
          <cell r="F479" t="str">
            <v>USYSTEMS водорозетка Smart Aqua под планку 16-G1/2"ВР, тип 2 '5Ф</v>
          </cell>
        </row>
        <row r="480">
          <cell r="C480">
            <v>1136004</v>
          </cell>
          <cell r="F480" t="str">
            <v>USYSTEMS водорозетка Smart Aqua под планку 20-G1/2"ВР, тип 2 '5Ф</v>
          </cell>
        </row>
        <row r="481">
          <cell r="C481">
            <v>1023034</v>
          </cell>
          <cell r="F481" t="str">
            <v>UPONOR SMART AQUA Q&amp;E ВОДОРОЗЕТКА 16-RP1/2"ВР L=43ММ '40Ф</v>
          </cell>
        </row>
        <row r="482">
          <cell r="C482">
            <v>1023035</v>
          </cell>
          <cell r="F482" t="str">
            <v>UPONOR SMART AQUA Q&amp;E ВОДОРОЗЕТКА 20-RP1/2"ВР L=43ММ '40Ф</v>
          </cell>
        </row>
        <row r="483">
          <cell r="C483">
            <v>1047936</v>
          </cell>
          <cell r="F483" t="str">
            <v>UPONOR SMART AQUA ВОДОРОЗЕТКА ДЛИННАЯ Q&amp;E 16-RP1/2"ВР L=49MM '40У</v>
          </cell>
        </row>
        <row r="484">
          <cell r="C484">
            <v>1047937</v>
          </cell>
          <cell r="F484" t="str">
            <v>UPONOR SMART AQUA ВОДОРОЗЕТКА ДЛИННАЯ Q&amp;E 20-RP1/2"ВР L=49MM '30У</v>
          </cell>
        </row>
        <row r="485">
          <cell r="C485">
            <v>1059822</v>
          </cell>
          <cell r="F485" t="str">
            <v>UPONOR SMART AQUA Q&amp;E ВОДОРОЗЕТКА ПОД ПЛАНКУ 16-RP1/2"ВР  '40Ф</v>
          </cell>
        </row>
        <row r="486">
          <cell r="C486">
            <v>1059823</v>
          </cell>
          <cell r="F486" t="str">
            <v>UPONOR SMART AQUA Q&amp;E ВОДОРОЗЕТКА ПОД ПЛАНКУ 20-RP1/2"ВР  '40Ф</v>
          </cell>
        </row>
        <row r="487">
          <cell r="C487">
            <v>1121197</v>
          </cell>
          <cell r="F487" t="str">
            <v>UPONOR S-PRESS PLUS МОНТАЖНАЯ ПЛАНКА ДЛЯ ВОДОРОЗЕТОК 80/150MM '5И</v>
          </cell>
        </row>
        <row r="488">
          <cell r="C488">
            <v>1121195</v>
          </cell>
          <cell r="F488" t="str">
            <v>UPONOR S-PRESS PLUS МОНТАЖНЫЙ УГОЛ ДЛЯ ВОДОРОЗЕТОК 80/150MM '5И</v>
          </cell>
        </row>
        <row r="489">
          <cell r="C489">
            <v>1057840</v>
          </cell>
          <cell r="F489" t="str">
            <v>UPONOR SMART AQUA МОНТАЖНАЯ ПЛАНКА ДЛЯ ВОДОРОЗЕТОК 75/150ММ '5И</v>
          </cell>
        </row>
        <row r="490">
          <cell r="C490">
            <v>1057842</v>
          </cell>
          <cell r="F490" t="str">
            <v>UPONOR SMART AQUA МОНТАЖНЫЙ УГОЛ ДЛЯ ВОДОРОЗЕТОК 75/150ММ '5И</v>
          </cell>
        </row>
        <row r="491">
          <cell r="C491">
            <v>1057844</v>
          </cell>
          <cell r="F491" t="str">
            <v>UPONOR SMART AQUA МОНТАЖНЫЙ ТРАК ДЛЯ ВОДОРОЗЕТОК ДЛИНА 2000ММ ШАГ 75ММ '10C</v>
          </cell>
        </row>
        <row r="492">
          <cell r="C492">
            <v>1057847</v>
          </cell>
          <cell r="F492" t="str">
            <v>UPONOR SMART AQUA ФИКСАТОРЫ И ВИНТЫ ДЛЯ МОНТАЖНОГО ТРАКА 10 ШТ. '10C</v>
          </cell>
        </row>
        <row r="493">
          <cell r="C493">
            <v>1047935</v>
          </cell>
          <cell r="F493" t="str">
            <v>UPONOR SMART AQUA Q&amp;E ВОДОРОЗЕТКА ПОД НАСТЕННУЮ КОРОБКУ UP 16-RP1/2"ВР '40И</v>
          </cell>
        </row>
        <row r="494">
          <cell r="C494">
            <v>1047932</v>
          </cell>
          <cell r="F494" t="str">
            <v>UPONOR SMART AQUA Q&amp;E ВОДОРОЗЕТКА ПОД НАСТЕННУЮ КОРОБКУ SP 20-RP1/2"ВР '25C</v>
          </cell>
        </row>
        <row r="495">
          <cell r="C495">
            <v>1023037</v>
          </cell>
          <cell r="F495" t="str">
            <v>UPONOR SMART AQUA Q&amp;E КОМПЛЕКТ ВОДОРОЗЕТОК В СБОРЕ GEMINI 16-RP1/2"ВР Ц/Ц153ММ '25И</v>
          </cell>
        </row>
        <row r="496">
          <cell r="C496">
            <v>1008845</v>
          </cell>
          <cell r="F496" t="str">
            <v>UPONOR SMART AQUA НАСТЕННАЯ КОРОБКА ПУСТАЯ ПОД КОЖУХ UP 25/20 И 28/23 '10А</v>
          </cell>
        </row>
        <row r="497">
          <cell r="C497">
            <v>1038470</v>
          </cell>
          <cell r="F497" t="str">
            <v>UPONOR SMART AQUA НАСТЕННАЯ КОРОБКА ПУСТАЯ ПОД КОЖУХ SP 34/28 И 42/36 '10А</v>
          </cell>
        </row>
        <row r="498">
          <cell r="C498">
            <v>1048622</v>
          </cell>
          <cell r="F498" t="str">
            <v>UPONOR SMART AQUA НАСТЕННАЯ КОРОБКА ПУСТАЯ ПОД КОЖУХ ME 25/20 (ДЛЯ PPSU УГОЛЬНИКА) '10C</v>
          </cell>
        </row>
        <row r="499">
          <cell r="C499">
            <v>1059820</v>
          </cell>
          <cell r="F499" t="str">
            <v>UPONOR SMART AQUA Q&amp;E ВОДОРОЗЕТКА U-ПРОФИЛЬ 16-RP1/2"ВР-16 '5И</v>
          </cell>
        </row>
        <row r="500">
          <cell r="C500">
            <v>1059821</v>
          </cell>
          <cell r="F500" t="str">
            <v>UPONOR SMART AQUA Q&amp;E ВОДОРОЗЕТКА U-ПРОФИЛЬ 20-RP1/2"ВР-20 '5И</v>
          </cell>
        </row>
        <row r="501">
          <cell r="C501">
            <v>1135970</v>
          </cell>
          <cell r="F501" t="str">
            <v>USYSTEMS зажимной адаптер Flex-X латунный PE-X 16x2,2-1/2"ВР '50И</v>
          </cell>
        </row>
        <row r="502">
          <cell r="C502">
            <v>1135968</v>
          </cell>
          <cell r="F502" t="str">
            <v>USYSTEMS зажимной адаптер Flex-X латунный PE-X 16x2,2-3/4"ВР Евроконус '50Ф</v>
          </cell>
        </row>
        <row r="503">
          <cell r="C503">
            <v>1135967</v>
          </cell>
          <cell r="F503" t="str">
            <v>USYSTEMS зажимной адаптер Flex-X латунный PE-X 16x2,0-3/4"ВР Евроконус '50Ф</v>
          </cell>
        </row>
        <row r="504">
          <cell r="C504">
            <v>1135969</v>
          </cell>
          <cell r="F504" t="str">
            <v>USYSTEMS зажимной адаптер Flex-X латунный PE-X 20x2,0-3/4"ВР Евроконус '50Ф</v>
          </cell>
        </row>
        <row r="505">
          <cell r="C505">
            <v>1135966</v>
          </cell>
          <cell r="F505" t="str">
            <v>USYSTEMS зажимной адаптер Smart Radi 15CU-3/4"ВР Евроконус '50Ф</v>
          </cell>
        </row>
        <row r="506">
          <cell r="C506">
            <v>1136659</v>
          </cell>
          <cell r="F506" t="str">
            <v>USYSTEMS зажимной адаптер Smart Radi 15CU-3/4"ВР Евроконус, тип 2 '?Ф</v>
          </cell>
        </row>
        <row r="507">
          <cell r="C507">
            <v>1136930</v>
          </cell>
          <cell r="F507" t="str">
            <v>USYSTEMS угольник Smart Radi из медной трубки 20-15CU L=250мм, тип 2 '?Ф</v>
          </cell>
        </row>
        <row r="508">
          <cell r="C508">
            <v>1136931</v>
          </cell>
          <cell r="F508" t="str">
            <v>USYSTEMS тройник Smart Radi из медной трубки 16-15CU-16 L=250мм, тип 2 '?Ф</v>
          </cell>
        </row>
        <row r="509">
          <cell r="C509">
            <v>1136932</v>
          </cell>
          <cell r="F509" t="str">
            <v>USYSTEMS тройник Smart Radi из медной трубки 20-15CU-20 L=250мм, тип 2 '?Ф</v>
          </cell>
        </row>
        <row r="510">
          <cell r="C510">
            <v>1136658</v>
          </cell>
          <cell r="F510" t="str">
            <v>USYSTEMS угольник Smart Radi из медной трубки 16-15CU L=250мм, тип 2 '2Ф</v>
          </cell>
        </row>
        <row r="511">
          <cell r="C511">
            <v>1136090</v>
          </cell>
          <cell r="F511" t="str">
            <v>USYSTEMS узел нижнего подключения радиатора Smart Radi G3/4"НР Евроконус-G3/4"НГ '10Ф</v>
          </cell>
        </row>
        <row r="512">
          <cell r="C512">
            <v>1136091</v>
          </cell>
          <cell r="F512" t="str">
            <v>USYSTEMS угловой узел нижнего подключения радиатора Smart Radi G3/4"НР Евроконус-G3/4"НГ '10И</v>
          </cell>
        </row>
        <row r="513">
          <cell r="C513">
            <v>1045542</v>
          </cell>
          <cell r="F513" t="str">
            <v>UPONOR FLEX-X ЗАЖИМНОЙ АДАПТЕР ИЗ ПОКРЫТОЙ ЛАТУНИ PE-X 16X2,2-3/4"ВР ЕВРОКОНУС '10Ф</v>
          </cell>
        </row>
        <row r="514">
          <cell r="C514">
            <v>1045543</v>
          </cell>
          <cell r="F514" t="str">
            <v>UPONOR FLEX-X ЗАЖИМНОЙ АДАПТЕР ИЗ ПОКРЫТОЙ ЛАТУНИ PE-X 20X2,8-3/4"ВР ЕВРОКОНУС '10Ф</v>
          </cell>
        </row>
        <row r="515">
          <cell r="C515">
            <v>1057441</v>
          </cell>
          <cell r="F515" t="str">
            <v>UPONOR FLEX-X ЗАЖИМНОЙ АДАПТЕР ИЗ ПОКРЫТОЙ ЛАТУНИ PE-X 16X1,8/2,0-3/4"ВР ЕВРОКОНУС '10Ф</v>
          </cell>
        </row>
        <row r="516">
          <cell r="C516">
            <v>1057442</v>
          </cell>
          <cell r="F516" t="str">
            <v>UPONOR FLEX-X ЗАЖИМНОЙ АДАПТЕР ИЗ ПОКРЫТОЙ ЛАТУНИ PE-X 20X1,9/2,0-3/4"ВР ЕВРОКОНУС '10Ф</v>
          </cell>
        </row>
        <row r="517">
          <cell r="C517">
            <v>1020039</v>
          </cell>
          <cell r="F517" t="str">
            <v>UPONOR FLEX-X ЗАЖИМНОЙ АДАПТЕР 16X2,2-1/2"ВР '100И</v>
          </cell>
        </row>
        <row r="518">
          <cell r="C518">
            <v>1023045</v>
          </cell>
          <cell r="F518" t="str">
            <v>UPONOR SMART RADI Q&amp;E УГОЛЬНИК ИЗ ПОКРЫТОЙ МЕДНОЙ ТРУБКИ 16-15CU L=300ММ '2Ф</v>
          </cell>
        </row>
        <row r="519">
          <cell r="C519">
            <v>1023046</v>
          </cell>
          <cell r="F519" t="str">
            <v>UPONOR SMART RADI Q&amp;E УГОЛЬНИК ИЗ ПОКРЫТОЙ МЕДНОЙ ТРУБКИ 20-15CU L=300ММ '2Ф</v>
          </cell>
        </row>
        <row r="520">
          <cell r="C520">
            <v>1023047</v>
          </cell>
          <cell r="F520" t="str">
            <v>UPONOR SMART RADI Q&amp;E УГОЛЬНИК ИЗ ПОКРЫТОЙ МЕДНОЙ ТРУБКИ 16-15CU L=1100ММ '2И</v>
          </cell>
        </row>
        <row r="521">
          <cell r="C521">
            <v>1023049</v>
          </cell>
          <cell r="F521" t="str">
            <v>UPONOR SMART RADI Q&amp;E ТРОЙНИК ИЗ ПОКРЫТОЙ МЕДНОЙ ТРУБКИ 16-15CU-16 L=300ММ '2Ф</v>
          </cell>
        </row>
        <row r="522">
          <cell r="C522">
            <v>1023050</v>
          </cell>
          <cell r="F522" t="str">
            <v>UPONOR SMART RADI Q&amp;E ТРОЙНИК ИЗ ПОКРЫТОЙ МЕДНОЙ ТРУБКИ 20-15CU-20 L=300ММ '2Ф</v>
          </cell>
        </row>
        <row r="523">
          <cell r="C523">
            <v>1001366</v>
          </cell>
          <cell r="F523" t="str">
            <v>UPONOR SMART RADI РАЗБОРНАЯ КОРОБКА ДЛЯ УГОЛЬНИКОВ RC Ц/Ц 40-45-50MM '10И</v>
          </cell>
        </row>
        <row r="524">
          <cell r="C524">
            <v>1013830</v>
          </cell>
          <cell r="F524" t="str">
            <v>UPONOR SMART RADI ЗАЖИМНОЙ АДАПТЕР 15CU-3/4"ВР ЕВРОКОНУС '10Ф</v>
          </cell>
        </row>
        <row r="525">
          <cell r="C525">
            <v>1013906</v>
          </cell>
          <cell r="F525" t="str">
            <v>UPONOR SMART RADI НИППЕЛЬ ПЕРЕХОДНОЙ G3/4"НР-G1/2"НР ЕВРОКОНУС (С УПЛОТНЕНИЕМ) '10Ф</v>
          </cell>
        </row>
        <row r="526">
          <cell r="C526">
            <v>1084685</v>
          </cell>
          <cell r="F526" t="str">
            <v>UPONOR SMART RADI УЗЕЛ НИЖНЕГО ПОДКЛЮЧЕНИЯ РАДИАТОРА G3/4"НР ЕВРОКОНУС-G3/4"НГ '1Ф</v>
          </cell>
        </row>
        <row r="527">
          <cell r="C527">
            <v>1084686</v>
          </cell>
          <cell r="F527" t="str">
            <v>UPONOR SMART RADI УЗЕЛ НИЖНЕГО ПОДКЛЮЧЕНИЯ РАДИАТОРА С БАЙПАСОМ G3/4"НР ЕВРОКОНУС-G3/4"НГ '1С</v>
          </cell>
        </row>
        <row r="528">
          <cell r="C528">
            <v>1084687</v>
          </cell>
          <cell r="F528" t="str">
            <v>UPONOR SMART RADI УГЛОВОЙ УЗЕЛ НИЖНЕГО ПОДКЛЮЧЕНИЯ РАДИАТОРА G3/4"НР ЕВРОКОНУС-G3/4"НГ '1И</v>
          </cell>
        </row>
        <row r="529">
          <cell r="C529">
            <v>1084688</v>
          </cell>
          <cell r="F529" t="str">
            <v>UPONOR SMART RADI УГЛОВОЙ УЗЕЛ НИЖНЕГО ПОДКЛЮЧЕНИЯ РАДИАТОРА С БАЙПАСОМ G3/4"НР ЕВРОКОНУС-G3/4"НГ '1С</v>
          </cell>
        </row>
        <row r="530">
          <cell r="C530">
            <v>1135621</v>
          </cell>
          <cell r="F530" t="str">
            <v>USYSTEMS фиксатор колена Smart Radi для труб 16 '10Ф</v>
          </cell>
        </row>
        <row r="531">
          <cell r="C531">
            <v>1136940</v>
          </cell>
          <cell r="F531" t="str">
            <v>Usystems декоративная накладка Smart Radi двойная 16 мм белая '200И</v>
          </cell>
        </row>
        <row r="532">
          <cell r="C532">
            <v>1009008</v>
          </cell>
          <cell r="F532" t="str">
            <v>UPONOR SMART RADI ФИКСАТОР КОЛЕНА 25/20 ДЛЯ ТРУБ 16 '10Ф</v>
          </cell>
        </row>
        <row r="533">
          <cell r="C533">
            <v>1086087</v>
          </cell>
          <cell r="F533" t="str">
            <v>UPONOR SMART RADI ЗАЩИТНАЯ ГИЛЬЗА 18MM '50С</v>
          </cell>
        </row>
        <row r="534">
          <cell r="C534">
            <v>1023176</v>
          </cell>
          <cell r="F534" t="str">
            <v>UPONOR SMART RADI ЗАЩИТНАЯ ГИЛЬЗА ДЛЯ ТРУБ &lt;=16 L=200 ММ '50Ф</v>
          </cell>
        </row>
        <row r="535">
          <cell r="C535">
            <v>1033962</v>
          </cell>
          <cell r="F535" t="str">
            <v>UPONOR ПЛАСТИКОВЫЙ ПЕРЕХОДНИК  ДЛЯ ТРУБ 15-25/20 L=80MM '25У</v>
          </cell>
        </row>
        <row r="536">
          <cell r="C536">
            <v>1033964</v>
          </cell>
          <cell r="F536" t="str">
            <v>UPONOR ПЛАСТИКОВЫЙ ПЕРЕХОДНИК ДЛЯ ТРУБ 18-28/23 L=80MM '25У</v>
          </cell>
        </row>
        <row r="537">
          <cell r="C537">
            <v>1033963</v>
          </cell>
          <cell r="F537" t="str">
            <v>UPONOR ПЛАСТИКОВЫЙ ПЕРЕХОДНИК ДЛЯ ТРУБ 22-34/28 L=80MM '25У</v>
          </cell>
        </row>
        <row r="538">
          <cell r="C538">
            <v>1088873</v>
          </cell>
          <cell r="F538" t="str">
            <v>UPONOR UNI-X КОЛЛЕКТОР СТАЛЬНОЙ Н 1"НГ, ВЫХОДЫ 2XG3/4" ЕВРОКОНУС '1И</v>
          </cell>
        </row>
        <row r="539">
          <cell r="C539">
            <v>1088874</v>
          </cell>
          <cell r="F539" t="str">
            <v>UPONOR UNI-X КОЛЛЕКТОР СТАЛЬНОЙ Н 1"НГ, ВЫХОДЫ 3XG3/4" ЕВРОКОНУС '1И</v>
          </cell>
        </row>
        <row r="540">
          <cell r="C540">
            <v>1088875</v>
          </cell>
          <cell r="F540" t="str">
            <v>UPONOR UNI-X КОЛЛЕКТОР СТАЛЬНОЙ Н 1"НГ, ВЫХОДЫ 4XG3/4" ЕВРОКОНУС '1И</v>
          </cell>
        </row>
        <row r="541">
          <cell r="C541">
            <v>1088876</v>
          </cell>
          <cell r="F541" t="str">
            <v>UPONOR UNI-X КОЛЛЕКТОР СТАЛЬНОЙ Н 1"НГ, ВЫХОДЫ 5XG3/4" ЕВРОКОНУС '1И</v>
          </cell>
        </row>
        <row r="542">
          <cell r="C542">
            <v>1088877</v>
          </cell>
          <cell r="F542" t="str">
            <v>UPONOR UNI-X КОЛЛЕКТОР СТАЛЬНОЙ Н 1"НГ, ВЫХОДЫ 6XG3/4" ЕВРОКОНУС '1И</v>
          </cell>
        </row>
        <row r="543">
          <cell r="C543">
            <v>1088878</v>
          </cell>
          <cell r="F543" t="str">
            <v>UPONOR UNI-X КОЛЛЕКТОР СТАЛЬНОЙ Н 1"НГ, ВЫХОДЫ 7XG3/4" ЕВРОКОНУС '1И</v>
          </cell>
        </row>
        <row r="544">
          <cell r="C544">
            <v>1088879</v>
          </cell>
          <cell r="F544" t="str">
            <v>UPONOR UNI-X КОЛЛЕКТОР СТАЛЬНОЙ Н 1"НГ, ВЫХОДЫ 8XG3/4" ЕВРОКОНУС '1И</v>
          </cell>
        </row>
        <row r="545">
          <cell r="C545">
            <v>1088880</v>
          </cell>
          <cell r="F545" t="str">
            <v>UPONOR UNI-X КОЛЛЕКТОР СТАЛЬНОЙ Н 1"НГ, ВЫХОДЫ 9XG3/4" ЕВРОКОНУС '1С</v>
          </cell>
        </row>
        <row r="546">
          <cell r="C546">
            <v>1065283</v>
          </cell>
          <cell r="F546" t="str">
            <v>UPONOR VARIO ЗАЖИМНОЙ АДАПТЕР PEX 14X2,0-G3/4"ВР ЕВРОКОНУС '25И</v>
          </cell>
        </row>
        <row r="547">
          <cell r="C547">
            <v>1065284</v>
          </cell>
          <cell r="F547" t="str">
            <v>UPONOR VARIO ЗАЖИМНОЙ АДАПТЕР PEX 16X1,8/2,0-G3/4"ВР ЕВРОКОНУС '25Ф</v>
          </cell>
        </row>
        <row r="548">
          <cell r="C548">
            <v>1065286</v>
          </cell>
          <cell r="F548" t="str">
            <v>UPONOR VARIO ЗАЖИМНОЙ АДАПТЕР PEX 17X2,0-G3/4"ВР ЕВРОКОНУС '25А</v>
          </cell>
        </row>
        <row r="549">
          <cell r="C549">
            <v>1065290</v>
          </cell>
          <cell r="F549" t="str">
            <v>UPONOR VARIO ЗАЖИМНОЙ АДАПТЕР PEX 20X1,9/2,0-G3/4"ВР ЕВРОКОНУС '25И</v>
          </cell>
        </row>
        <row r="550">
          <cell r="C550">
            <v>1005171</v>
          </cell>
          <cell r="F550" t="str">
            <v>UPONOR VARIO ЗАЖИМНОЙ АДАПТЕР 20X2,3-G3/4" ЕВРОКОНУС '10C</v>
          </cell>
        </row>
        <row r="551">
          <cell r="C551">
            <v>1065291</v>
          </cell>
          <cell r="F551" t="str">
            <v>UPONOR VARIO ЗАЖИМНОЙ АДАПТЕР PEX 25X2,3-G3/4"ВР ЕВРОКОНУС '25С</v>
          </cell>
        </row>
        <row r="552">
          <cell r="C552">
            <v>1088881</v>
          </cell>
          <cell r="F552" t="str">
            <v>UPONOR UNI-X КОЛЛЕКТОР СТАЛЬНОЙ Н 1"НГ, ВЫХОДЫ 10XG3/4" ЕВРОКОНУС '1А</v>
          </cell>
        </row>
        <row r="553">
          <cell r="C553">
            <v>1088882</v>
          </cell>
          <cell r="F553" t="str">
            <v>UPONOR UNI-X КОЛЛЕКТОР СТАЛЬНОЙ Н 1"НГ, ВЫХОДЫ 11XG3/4" ЕВРОКОНУС '1А</v>
          </cell>
        </row>
        <row r="554">
          <cell r="C554">
            <v>1088883</v>
          </cell>
          <cell r="F554" t="str">
            <v>UPONOR UNI-X КОЛЛЕКТОР СТАЛЬНОЙ Н 1"НГ, ВЫХОДЫ 12XG3/4" ЕВРОКОНУС '1С</v>
          </cell>
        </row>
        <row r="555">
          <cell r="C555">
            <v>1023027</v>
          </cell>
          <cell r="F555" t="str">
            <v>UPONOR Q&amp;E КОЛЛЕКТОР 3/4" НР/ВР, 2X16 Ц/Ц35ММ '20И</v>
          </cell>
        </row>
        <row r="556">
          <cell r="C556">
            <v>1023028</v>
          </cell>
          <cell r="F556" t="str">
            <v>UPONOR Q&amp;E КОЛЛЕКТОР 3/4" НР/ВР, 3X16 Ц/Ц35ММ '15И</v>
          </cell>
        </row>
        <row r="557">
          <cell r="C557">
            <v>1023029</v>
          </cell>
          <cell r="F557" t="str">
            <v>UPONOR Q&amp;E КОЛЛЕКТОР 3/4" НР/ВР, 4X16 Ц/Ц35ММ '10И</v>
          </cell>
        </row>
        <row r="558">
          <cell r="C558">
            <v>1135950</v>
          </cell>
          <cell r="F558" t="str">
            <v>USYSTEMS коллектор SH 3/4" с вентилями НР/ВР 2x1/2"НР, ц/ц 38мм '5И</v>
          </cell>
        </row>
        <row r="559">
          <cell r="C559">
            <v>1135951</v>
          </cell>
          <cell r="F559" t="str">
            <v>USYSTEMS коллектор SH 3/4" с вентилями НР/ВР 3x1/2"НР, ц/ц 38мм '5И</v>
          </cell>
        </row>
        <row r="560">
          <cell r="C560">
            <v>1135952</v>
          </cell>
          <cell r="F560" t="str">
            <v>USYSTEMS коллектор SH 3/4" с вентилями НР/ВР 4x1/2"НР, ц/ц 38мм '4И</v>
          </cell>
        </row>
        <row r="561">
          <cell r="C561">
            <v>1135953</v>
          </cell>
          <cell r="F561" t="str">
            <v>USYSTEMS коллектор SH 1" с вентилями НР/ВР 2x1/2"НР, ц/ц 38мм '5И</v>
          </cell>
        </row>
        <row r="562">
          <cell r="C562">
            <v>1135954</v>
          </cell>
          <cell r="F562" t="str">
            <v>USYSTEMS коллектор SH 1" с вентилями НР/ВР 3x1/2"НР, ц/ц 38мм '5И</v>
          </cell>
        </row>
        <row r="563">
          <cell r="C563">
            <v>1135955</v>
          </cell>
          <cell r="F563" t="str">
            <v>USYSTEMS коллектор SH 1" с вентилями НР/ВР 4x1/2"НР, ц/ц 38мм '4И</v>
          </cell>
        </row>
        <row r="564">
          <cell r="C564">
            <v>1135956</v>
          </cell>
          <cell r="F564" t="str">
            <v>USYSTEMS коллектор SH 1" с вентилями НР/ВР 2x3/4"НР Евроконус, ц/ц 50мм '5И</v>
          </cell>
        </row>
        <row r="565">
          <cell r="C565">
            <v>1135957</v>
          </cell>
          <cell r="F565" t="str">
            <v>USYSTEMS коллектор SH 1" с вентилями НР/ВР 3x3/4"НР Евроконус, ц/ц 50мм '3И</v>
          </cell>
        </row>
        <row r="566">
          <cell r="C566">
            <v>1135958</v>
          </cell>
          <cell r="F566" t="str">
            <v>USYSTEMS коллектор SH 1" с вентилями НР/ВР 4x3/4"НР Евроконус, ц/ц 50мм '3И</v>
          </cell>
        </row>
        <row r="567">
          <cell r="C567">
            <v>1136087</v>
          </cell>
          <cell r="F567" t="str">
            <v>USYSTEMS заглушка для коллектора SH 3/4"ВР (с плоским уплотнением) '20А</v>
          </cell>
        </row>
        <row r="568">
          <cell r="C568">
            <v>1136088</v>
          </cell>
          <cell r="F568" t="str">
            <v>USYSTEMS заглушка для коллектора SH 1"ВР (с плоским уплотнением) '20И</v>
          </cell>
        </row>
        <row r="569">
          <cell r="C569">
            <v>1136089</v>
          </cell>
          <cell r="F569" t="str">
            <v>USYSTEMS кронштейн для коллектора SH 3/4-1" '25И</v>
          </cell>
        </row>
        <row r="570">
          <cell r="C570">
            <v>1048520</v>
          </cell>
          <cell r="F570" t="str">
            <v>UPONOR Q&amp;E КОЛЛЕКТОР SH 1" НР/ВР С ВЕНТИЛЯМИ, 2X16 Ц/Ц38ММ '1И</v>
          </cell>
        </row>
        <row r="571">
          <cell r="C571">
            <v>1048521</v>
          </cell>
          <cell r="F571" t="str">
            <v>UPONOR Q&amp;E КОЛЛЕКТОР SH 1" НР/ВР С ВЕНТИЛЯМИ, 3X16 Ц/Ц38ММ '1Ф</v>
          </cell>
        </row>
        <row r="572">
          <cell r="C572">
            <v>1048522</v>
          </cell>
          <cell r="F572" t="str">
            <v>UPONOR Q&amp;E КОЛЛЕКТОР SH 1" НР/ВР С ВЕНТИЛЯМИ 4X16 Ц/Ц38ММ '1Ф</v>
          </cell>
        </row>
        <row r="573">
          <cell r="C573">
            <v>1063469</v>
          </cell>
          <cell r="F573" t="str">
            <v>UPONOR AQUA PLUS КРОНШТЕЙН КОЛЛЕКТОРА 3/4" '30С</v>
          </cell>
        </row>
        <row r="574">
          <cell r="C574">
            <v>1001337</v>
          </cell>
          <cell r="F574" t="str">
            <v>UPONOR AQUA PLUS ЗАГЛУШКА ДЛЯ КОЛЛЕКТОРА 3/4"ВР (С ПЛОСКИМ УПЛОТНЕНИЕМ) '10А</v>
          </cell>
        </row>
        <row r="575">
          <cell r="C575">
            <v>1008497</v>
          </cell>
          <cell r="F575" t="str">
            <v>UPONOR FLUVIA ЗАГЛУШКА С ВОЗДУХООТВОДЧИКОМ ДЛЯ КОЛЛЕКТОРА G3/4"ВР '10C</v>
          </cell>
        </row>
        <row r="576">
          <cell r="C576">
            <v>1047997</v>
          </cell>
          <cell r="F576" t="str">
            <v>UPONOR AQUA PLUS КОЛЛЕКТОР PPM 1", 1XG1/2"НР Ц/Ц50ММ '20C</v>
          </cell>
        </row>
        <row r="577">
          <cell r="C577">
            <v>1047998</v>
          </cell>
          <cell r="F577" t="str">
            <v>UPONOR AQUA PLUS КОЛЛЕКТОР PPM 1", 1XG3/4"НР Ц/Ц50ММ '20C</v>
          </cell>
        </row>
        <row r="578">
          <cell r="C578">
            <v>1047999</v>
          </cell>
          <cell r="F578" t="str">
            <v>UPONOR AQUA PLUS Q&amp;E КОЛЛЕКТОР PPM 1" 2X16 Ц/Ц50ММ '10А</v>
          </cell>
        </row>
        <row r="579">
          <cell r="C579">
            <v>1048000</v>
          </cell>
          <cell r="F579" t="str">
            <v>UPONOR AQUA PLUS Q&amp;E КОЛЛЕКТОР PPM 1" 3X16 Ц/Ц50ММ '8А</v>
          </cell>
        </row>
        <row r="580">
          <cell r="C580">
            <v>1048001</v>
          </cell>
          <cell r="F580" t="str">
            <v>UPONOR AQUA PLUS Q&amp;E КОЛЛЕКТОР PPM 1" 4X16 Ц/Ц50ММ '6А</v>
          </cell>
        </row>
        <row r="581">
          <cell r="C581">
            <v>1087123</v>
          </cell>
          <cell r="F581" t="str">
            <v>UPONOR AQUA PLUS КОЛЛЕКТОР PPM 1" 1X Ц/Ц50ММ '20У</v>
          </cell>
        </row>
        <row r="582">
          <cell r="C582">
            <v>1087122</v>
          </cell>
          <cell r="F582" t="str">
            <v>UPONOR AQUA PLUS КОЛЛЕКТОР PPM 1" 2X Ц/Ц50ММ '10У</v>
          </cell>
        </row>
        <row r="583">
          <cell r="C583">
            <v>1087121</v>
          </cell>
          <cell r="F583" t="str">
            <v>UPONOR AQUA PLUS КОЛЛЕКТОР PPM 1" 3X Ц/Ц50ММ '8У</v>
          </cell>
        </row>
        <row r="584">
          <cell r="C584">
            <v>1048002</v>
          </cell>
          <cell r="F584" t="str">
            <v>UPONOR AQUA PLUS ШТУЦЕР С НАРУЖНОЙ РЕЗЬБОЙ ДЛЯ КОЛЛЕКТОРА PPM 1" G3/4"НР '20А</v>
          </cell>
        </row>
        <row r="585">
          <cell r="C585">
            <v>1048003</v>
          </cell>
          <cell r="F585" t="str">
            <v>UPONOR AQUA PLUS УГОЛЬНИК С НАРУЖНОЙ РЕЗЬБОЙ ДЛЯ КОЛЛЕКТОРА PPM 1" G3/4"НР '20С</v>
          </cell>
        </row>
        <row r="586">
          <cell r="C586">
            <v>1063785</v>
          </cell>
          <cell r="F586" t="str">
            <v>UPONOR AQUA PLUS ШТУЦЕР С НАКИДНОЙ ГАЙКОЙ ДЛЯ КОЛЛЕКТОРА PPM G1"НР-G3/4"НГ '20C</v>
          </cell>
        </row>
        <row r="587">
          <cell r="C587">
            <v>1063811</v>
          </cell>
          <cell r="F587" t="str">
            <v>UPONOR AQUA PLUS ПЕРЕХОДНИК С НАКИДНОЙ ГАЙКОЙ ДЛЯ КОЛЛЕКТОРА PPM G1"ВР-G3/4"НГ '25C</v>
          </cell>
        </row>
        <row r="588">
          <cell r="C588">
            <v>1048004</v>
          </cell>
          <cell r="F588" t="str">
            <v>UPONOR AQUA PLUS ЗАГЛУШКА ДЛЯ КОЛЛЕКТОРА PPM 1" '20С</v>
          </cell>
        </row>
        <row r="589">
          <cell r="C589">
            <v>1048005</v>
          </cell>
          <cell r="F589" t="str">
            <v>UPONOR AQUA PLUS ЗАГЛУШКА С ВОЗДУХООТВОДЧИКОМ ДЛЯ КОЛЛЕКТОРА PPM 1" '20С</v>
          </cell>
        </row>
        <row r="590">
          <cell r="C590">
            <v>1096407</v>
          </cell>
          <cell r="F590" t="str">
            <v>UPONOR AQUA PLUS КРАН ШАРОВОЙ ДЛЯ КОЛЛЕКТОРА PPM СИНИЙ '50У</v>
          </cell>
        </row>
        <row r="591">
          <cell r="C591">
            <v>1096408</v>
          </cell>
          <cell r="F591" t="str">
            <v>UPONOR AQUA PLUS КРАН ШАРОВОЙ ДЛЯ КОЛЛЕКТОРА PPM КРАСНЫЙ '50У</v>
          </cell>
        </row>
        <row r="592">
          <cell r="C592">
            <v>1087112</v>
          </cell>
          <cell r="F592" t="str">
            <v>UPONOR AQUA PLUS Q&amp;E ШТУЦЕР PPSU ДЛЯ КОЛЛЕКТОРА PPM 16 '30У</v>
          </cell>
        </row>
        <row r="593">
          <cell r="C593">
            <v>1087113</v>
          </cell>
          <cell r="F593" t="str">
            <v>UPONOR AQUA PLUS Q&amp;E ШТУЦЕР PPSU ДЛЯ КОЛЛЕКТОРА PPM 20 '30У</v>
          </cell>
        </row>
        <row r="594">
          <cell r="C594">
            <v>1087375</v>
          </cell>
          <cell r="F594" t="str">
            <v>UPONOR AQUA PLUS КЛИПСЫ ДЛЯ КОЛЛЕКТОРА PPM 1“ '1С</v>
          </cell>
        </row>
        <row r="595">
          <cell r="C595">
            <v>1092021</v>
          </cell>
          <cell r="F595" t="str">
            <v>UPONOR AQUA PLUS КРОНШТЕЙН ДЛЯ КОЛЛЕКТОРА PPM 1“ '30С</v>
          </cell>
        </row>
        <row r="596">
          <cell r="C596">
            <v>1025830</v>
          </cell>
          <cell r="F596" t="str">
            <v>UPONOR Q&amp;E ШТУЦЕР С НАРУЖНОЙ РЕЗЬБОЙ DR-ЛАТУНЬ 18-G1/2"НР (NKB) '10В</v>
          </cell>
        </row>
        <row r="597">
          <cell r="C597">
            <v>1025834</v>
          </cell>
          <cell r="F597" t="str">
            <v>UPONOR Q&amp;E ШТУЦЕР С НАРУЖНОЙ РЕЗЬБОЙ DR-ЛАТУНЬ 28-G3/4"НР (NKB) '5В</v>
          </cell>
        </row>
        <row r="598">
          <cell r="C598">
            <v>1005393</v>
          </cell>
          <cell r="F598" t="str">
            <v>UPONOR ЗАГЛУШКА 20 ММ '1С</v>
          </cell>
        </row>
        <row r="599">
          <cell r="C599">
            <v>1059517</v>
          </cell>
          <cell r="F599" t="str">
            <v>UPONOR FLEX-M КОЛЛЕКТОР H 4 КОНТУРА 1 1/2"  Ц/Ц 100ММ, КЛАПАНЫ НА ВОЗВРАТЕ '1Щ</v>
          </cell>
        </row>
        <row r="600">
          <cell r="C600">
            <v>1023040</v>
          </cell>
          <cell r="F600" t="str">
            <v>UPONOR Q&amp;E ШТУЦЕР ПОД ПАЙКУ 16-15CU '100C</v>
          </cell>
        </row>
        <row r="601">
          <cell r="C601">
            <v>1023041</v>
          </cell>
          <cell r="F601" t="str">
            <v>UPONOR Q&amp;E ШТУЦЕР ПОД ПАЙКУ 20-15CU '100C</v>
          </cell>
        </row>
        <row r="602">
          <cell r="C602">
            <v>1008734</v>
          </cell>
          <cell r="F602" t="str">
            <v>UPONOR Q&amp;E ШТУЦЕР ПОД ПРЕСС 16-15CU L=16MM '100C</v>
          </cell>
        </row>
        <row r="603">
          <cell r="C603">
            <v>1008736</v>
          </cell>
          <cell r="F603" t="str">
            <v>UPONOR Q&amp;E ШТУЦЕР ПОД ПРЕСС 20-22CU L=16MM '100У</v>
          </cell>
        </row>
        <row r="604">
          <cell r="C604">
            <v>1062845</v>
          </cell>
          <cell r="F604" t="str">
            <v>UPONOR Q&amp;E ПЕРЕХОДНИК DR S-PRESS 16-Q&amp;E16 '20И</v>
          </cell>
        </row>
        <row r="605">
          <cell r="C605">
            <v>1062846</v>
          </cell>
          <cell r="F605" t="str">
            <v>UPONOR Q&amp;E ПЕРЕХОДНИК DR S-PRESS 20-Q&amp;E20 '10И</v>
          </cell>
        </row>
        <row r="606">
          <cell r="C606">
            <v>1062861</v>
          </cell>
          <cell r="F606" t="str">
            <v>UPONOR Q&amp;E ПЕРЕХОДНИК DR S-PRESS 25-Q&amp;E25 '10C</v>
          </cell>
        </row>
        <row r="607">
          <cell r="C607">
            <v>1086208</v>
          </cell>
          <cell r="F607" t="str">
            <v>UPONOR SMART AQUA PLUS ВОДОРОЗЕТКА Q&amp;E M7A DR 16-RP1/2"ВР '1С</v>
          </cell>
        </row>
        <row r="608">
          <cell r="C608">
            <v>1086210</v>
          </cell>
          <cell r="F608" t="str">
            <v>UPONOR SMART AQUA PLUS ВОДОРОЗЕТКА Q&amp;E M7A DR 20-RP1/2"ВР '1С</v>
          </cell>
        </row>
        <row r="609">
          <cell r="C609">
            <v>1034144</v>
          </cell>
          <cell r="F609" t="str">
            <v>UPONOR SMART AQUA PLUS ФУТОРКА УДЛИНИТЕЛЬНАЯ ДЛЯ ВОДОРОЗЕТКИ M7 1/2"НР/ВР L=50MM '1У</v>
          </cell>
        </row>
        <row r="610">
          <cell r="C610">
            <v>1085747</v>
          </cell>
          <cell r="F610" t="str">
            <v>UPONOR SMART AQUA PLUS МОНТАЖНЫЙ ТРАК ДЛЯ ВОДОРОЗЕТОК M7 Ц/Ц 150MM '1У</v>
          </cell>
        </row>
        <row r="611">
          <cell r="C611">
            <v>1085749</v>
          </cell>
          <cell r="F611" t="str">
            <v>UPONOR SMART AQUA PLUS МОНТАЖНЫЙ ТРАК ДЛЯ ВОДОРОЗЕТОК УДЛИНЕННЫЙ M7 Ц/Ц 150MM '1У</v>
          </cell>
        </row>
        <row r="612">
          <cell r="C612">
            <v>1063467</v>
          </cell>
          <cell r="F612" t="str">
            <v>UPONOR AQUA PLUS ЗАГЛУШКА ДЛЯ СИСТЕМЫ ЗАЩИТЫ ОТ ПРОТЕЧКИ 25/20MM '1У</v>
          </cell>
        </row>
        <row r="613">
          <cell r="C613">
            <v>1088759</v>
          </cell>
          <cell r="F613" t="str">
            <v>UPONOR AQUA PLUS КОЛЛЕКТОРНЫЙ ШКАФ FS B, 550X500X108MM '1С</v>
          </cell>
        </row>
        <row r="614">
          <cell r="C614">
            <v>1063404</v>
          </cell>
          <cell r="F614" t="str">
            <v>UPONOR AQUA PLUS ГИЛЬЗА ДЛЯ ШКАФА M7 M 25/20-28/23 20-28MM '10С</v>
          </cell>
        </row>
        <row r="615">
          <cell r="C615">
            <v>1063405</v>
          </cell>
          <cell r="F615" t="str">
            <v>UPONOR AQUA PLUS ГИЛЬЗА ДЛЯ ШКАФА M7 L 34/28 28MM '1С</v>
          </cell>
        </row>
        <row r="616">
          <cell r="C616">
            <v>1088762</v>
          </cell>
          <cell r="F616" t="str">
            <v>UPONOR AQUA PLUS РАМКА ДЛЯ ДВЕРЦЫ ШКАФА B, 590X535MM '1У</v>
          </cell>
        </row>
        <row r="617">
          <cell r="C617">
            <v>1088761</v>
          </cell>
          <cell r="F617" t="str">
            <v>UPONOR AQUA PLUS ДВЕРЦА ДЛЯ ШКАФА B, 520X430MM '1С</v>
          </cell>
        </row>
        <row r="618">
          <cell r="C618">
            <v>1088815</v>
          </cell>
          <cell r="F618" t="str">
            <v>UPONOR AQUA PLUS PIPE ЗАГЛУШКА ДЛЯ ШКАФА, 34 MM '1У</v>
          </cell>
        </row>
        <row r="619">
          <cell r="C619">
            <v>1062964</v>
          </cell>
          <cell r="F619" t="str">
            <v>UPONOR SMART AQUA PLUS ГЕРМЕТИЗИРУЮЩАЯ МЕМБРАНА M7 '1У</v>
          </cell>
        </row>
        <row r="620">
          <cell r="C620">
            <v>1091334</v>
          </cell>
          <cell r="F620" t="str">
            <v>UPONOR SMART AQUA PLUS УГЛОВОЙ ФИКСАТОР ВНУТРИСТЕННЫЙ WB 25/20 '1У</v>
          </cell>
        </row>
        <row r="621">
          <cell r="C621">
            <v>1062958</v>
          </cell>
          <cell r="F621" t="str">
            <v>UPONOR AQUA PLUS КОМПЛЕКТ ЗАЩИТЫ ОТ ПРОТЕЧКИ M7 '1У</v>
          </cell>
        </row>
        <row r="622">
          <cell r="C622">
            <v>1085449</v>
          </cell>
          <cell r="F622" t="str">
            <v>UPONOR VARIO R КОЛЛЕКТОР ЛАТУННЫЙ M С ВНУТРЕННЕЙ РЕЗЬБОЙ G1 1/4"ВР ВЫХОДЫ 3XG1/2"ВР Ц/Ц100MM ПОД ВОЗДУХООТВОДЧИК 1/2"НР L=300 '1Щ</v>
          </cell>
        </row>
        <row r="623">
          <cell r="C623">
            <v>1085451</v>
          </cell>
          <cell r="F623" t="str">
            <v>UPONOR VARIO R КОЛЛЕКТОР ЛАТУННЫЙ L С ВНУТРЕННЕЙ РЕЗЬБОЙ G2"ВР ВЫХОДЫ 2XG3/4"ВР Ц/Ц100MM ПОД ВОЗДУХООТВОДЧИК 1/2"НР L=200 '1Щ</v>
          </cell>
        </row>
        <row r="624">
          <cell r="C624">
            <v>1085453</v>
          </cell>
          <cell r="F624" t="str">
            <v>UPONOR VARIO R КОЛЛЕКТОР ЛАТУННЫЙ L С ВНУТРЕННЕЙ РЕЗЬБОЙ G2"ВР ВЫХОДЫ 4XG3/4"ВР Ц/Ц100MM ПОД ВОЗДУХООТВОДЧИК 1/2"НР L=400 '1Щ</v>
          </cell>
        </row>
        <row r="625">
          <cell r="C625">
            <v>1085457</v>
          </cell>
          <cell r="F625" t="str">
            <v>UPONOR VARIO R НИППЕЛЬ ДЛЯ КОЛЛЕКТОРА M С УПЛОТНИТЕЛЬНЫМИ КОЛЬЦАМИ G1 1/4"НР-G1 1/4"НР '1Щ</v>
          </cell>
        </row>
        <row r="626">
          <cell r="C626">
            <v>1085458</v>
          </cell>
          <cell r="F626" t="str">
            <v>UPONOR VARIO R НИППЕЛЬ ДЛЯ КОЛЛЕКТОРА L G2"НР-G2"НР '1Щ</v>
          </cell>
        </row>
        <row r="627">
          <cell r="C627">
            <v>1085462</v>
          </cell>
          <cell r="F627" t="str">
            <v>UPONOR VARIO R ФУТОРКА ДЛЯ КОЛЛЕКТОРА L G2"НР-G1/2"ВР '1Щ</v>
          </cell>
        </row>
        <row r="628">
          <cell r="C628">
            <v>1085463</v>
          </cell>
          <cell r="F628" t="str">
            <v>UPONOR VARIO R АВТОМАТИЧЕСКИЙ ВОЗДУХООТВОДЧИК ДЛЯ КОЛЛЕКТОРА G1/2"НР '1Щ</v>
          </cell>
        </row>
        <row r="629">
          <cell r="C629">
            <v>1085465</v>
          </cell>
          <cell r="F629" t="str">
            <v>UPONOR VARIO R КЛАПАН ЗАПОЛНЕНИЯ И СЛИВА ДЛЯ КОЛЛЕКТОРА G1/2"НР '1Щ</v>
          </cell>
        </row>
        <row r="630">
          <cell r="C630">
            <v>1085476</v>
          </cell>
          <cell r="F630" t="str">
            <v>UPONOR VARIO R КОМПЛЕКТ КРОНШТЕЙНОВ ДЛЯ КОЛЛЕКТОРА L 2" '1Щ</v>
          </cell>
        </row>
        <row r="631">
          <cell r="C631" t="str">
            <v>Инструменты для системы труб из сшитого полиэтилена PE-Xa</v>
          </cell>
          <cell r="F631"/>
        </row>
        <row r="632">
          <cell r="C632">
            <v>1089673</v>
          </cell>
          <cell r="F632" t="str">
            <v>UPONOR FLEX PIPE ТРУБОРЕЗ ДЛЯ ТРУБ PEX 14-25 '1И</v>
          </cell>
        </row>
        <row r="633">
          <cell r="C633">
            <v>1089780</v>
          </cell>
          <cell r="F633" t="str">
            <v>UPONOR SPI FLEX ЛЕЗВИЕ ДЛЯ ТРУБОРЕЗА PEX 14-25 '1У</v>
          </cell>
        </row>
        <row r="634">
          <cell r="C634">
            <v>1004064</v>
          </cell>
          <cell r="F634" t="str">
            <v>UPONOR Q&amp;E РУЧНОЙ ИНСТРУМЕНТ РАСШИРИТЕЛЬНЫЙ С ГОЛОВКАМИ 16/20/25 (S3,2 + S5,0) '1Ф</v>
          </cell>
        </row>
        <row r="635">
          <cell r="C635">
            <v>1004041</v>
          </cell>
          <cell r="F635" t="str">
            <v>UPONOR SPI Q&amp;E ПИСТОЛЕТ ДЛЯ ГИДРАВЛИЧЕСКОГО ИНСТРУМЕНТА 40-250 '1Щ</v>
          </cell>
        </row>
        <row r="636">
          <cell r="C636">
            <v>1004034</v>
          </cell>
          <cell r="F636" t="str">
            <v>UPONOR SPI Q&amp;E ПИСТОЛЕТ ДЛЯ ГИДРАВЛИЧЕСКОГО ИНСТРУМЕНТА 63-250 '1Щ</v>
          </cell>
        </row>
        <row r="637">
          <cell r="C637">
            <v>1004059</v>
          </cell>
          <cell r="F637" t="str">
            <v>UPONOR Q&amp;E РАСШИРИТЕЛЬНАЯ ГОЛОВКА 16X2,2 '1А</v>
          </cell>
        </row>
        <row r="638">
          <cell r="C638">
            <v>1004060</v>
          </cell>
          <cell r="F638" t="str">
            <v>UPONOR Q&amp;E РАСШИРИТЕЛЬНАЯ ГОЛОВКА 20X2,8 '1Щ</v>
          </cell>
        </row>
        <row r="639">
          <cell r="C639">
            <v>1004062</v>
          </cell>
          <cell r="F639" t="str">
            <v>UPONOR Q&amp;E РАСШИРИТЕЛЬНАЯ ГОЛОВКА H 20X2,8 '1Щ</v>
          </cell>
        </row>
        <row r="640">
          <cell r="C640">
            <v>1042755</v>
          </cell>
          <cell r="F640" t="str">
            <v>UPONOR Q&amp;E РАСШИРИТЕЛЬНАЯ ГОЛОВКА DC 32X4,4 '1Щ</v>
          </cell>
        </row>
        <row r="641">
          <cell r="C641">
            <v>1006250</v>
          </cell>
          <cell r="F641" t="str">
            <v>UPONOR SPI РАСШИРИТЕЛЬНАЯ ГОЛОВКА MINITEC 9,9X1,1 '1А</v>
          </cell>
        </row>
        <row r="642">
          <cell r="C642">
            <v>1001372</v>
          </cell>
          <cell r="F642" t="str">
            <v>UPONOR Q&amp;E РАСШИРИТЕЛЬНАЯ ГОЛОВКА 16X1,8/2,0 '1Щ</v>
          </cell>
        </row>
        <row r="643">
          <cell r="C643">
            <v>1001373</v>
          </cell>
          <cell r="F643" t="str">
            <v>UPONOR Q&amp;E РАСШИРИТЕЛЬНАЯ ГОЛОВКА 20X1,9/2,0 '1Щ</v>
          </cell>
        </row>
        <row r="644">
          <cell r="C644">
            <v>1001374</v>
          </cell>
          <cell r="F644" t="str">
            <v>UPONOR Q&amp;E РАСШИРИТЕЛЬНАЯ ГОЛОВКА 25X2,3 '1Щ</v>
          </cell>
        </row>
        <row r="645">
          <cell r="C645">
            <v>1001376</v>
          </cell>
          <cell r="F645" t="str">
            <v>UPONOR Q&amp;E РАСШИРИТЕЛЬНАЯ ГОЛОВКА H 25X2,3 '1С</v>
          </cell>
        </row>
        <row r="646">
          <cell r="C646">
            <v>1004006</v>
          </cell>
          <cell r="F646" t="str">
            <v>UPONOR Q&amp;E РАСШИРИТЕЛЬНАЯ ГОЛОВКА 32X2,9 '1И</v>
          </cell>
        </row>
        <row r="647">
          <cell r="C647">
            <v>1001378</v>
          </cell>
          <cell r="F647" t="str">
            <v>UPONOR Q&amp;E РАСШИРИТЕЛЬНАЯ ГОЛОВКА H 32X2,9 '1В</v>
          </cell>
        </row>
        <row r="648">
          <cell r="C648">
            <v>1004033</v>
          </cell>
          <cell r="F648" t="str">
            <v>UPONOR Q&amp;E РАСШИРИТЕЛЬНАЯ ГОЛОВКА H 40X3,7 '1В</v>
          </cell>
        </row>
        <row r="649">
          <cell r="C649">
            <v>1004036</v>
          </cell>
          <cell r="F649" t="str">
            <v>UPONOR Q&amp;E РАСШИРИТЕЛЬНАЯ ГОЛОВКА ДЛЯ ПИСТОЛЕТА 63 H 50X4,6 '1Щ</v>
          </cell>
        </row>
        <row r="650">
          <cell r="C650">
            <v>1004038</v>
          </cell>
          <cell r="F650" t="str">
            <v>UPONOR Q&amp;E РАСШИРИТЕЛЬНАЯ ГОЛОВКА ДЛЯ ПИСТОЛЕТА 63 H 63X5,8 '1Щ</v>
          </cell>
        </row>
        <row r="651">
          <cell r="C651">
            <v>1004035</v>
          </cell>
          <cell r="F651" t="str">
            <v>UPONOR Q&amp;E РАСШИРИТЕЛЬНАЯ ГОЛОВКА ДЛЯ ПИСТОЛЕТА 63 H 40X5,5 '1Щ</v>
          </cell>
        </row>
        <row r="652">
          <cell r="C652">
            <v>1004037</v>
          </cell>
          <cell r="F652" t="str">
            <v>UPONOR Q&amp;E РАСШИРИТЕЛЬНАЯ ГОЛОВКА ДЛЯ ПИСТОЛЕТА 63 H 50X6,9 '1Щ</v>
          </cell>
        </row>
        <row r="653">
          <cell r="C653">
            <v>1008334</v>
          </cell>
          <cell r="F653" t="str">
            <v>UPONOR Q&amp;E ГРАФИТОВАЯ СМАЗКА 30Г (ДЛЯ РАСШИРИТЕЛЬНЫХ ИНСТРУМЕНТОВ Q&amp;E, БОЛТОВ WIPEX) '20C</v>
          </cell>
        </row>
        <row r="654">
          <cell r="C654">
            <v>1035807</v>
          </cell>
          <cell r="F654" t="str">
            <v>UPONOR MAGNA РАЗМАТЫВАТЕЛЬ ДЛЯ ТРУБ С НАПРАВЛЯЮЩЕЙ '1И</v>
          </cell>
        </row>
        <row r="655">
          <cell r="C655">
            <v>1046407</v>
          </cell>
          <cell r="F655" t="str">
            <v>UPONOR WIPEX РАЗДВИЖНЫЕ ПЛОСКОГУБЦЫ 1" - 1 1/2" '1C</v>
          </cell>
        </row>
        <row r="656">
          <cell r="C656">
            <v>1046408</v>
          </cell>
          <cell r="F656" t="str">
            <v>UPONOR WIPEX РАЗДВИЖНЫЕ ПЛОСКОГУБЦЫ 1  1/2" - 3 1/2" '1C</v>
          </cell>
        </row>
        <row r="657">
          <cell r="C657">
            <v>1132663</v>
          </cell>
          <cell r="F657" t="str">
            <v>UPONOR Q&amp;E АККУМУЛЯТОРНЫЙ ИНСТРУМЕНТ РАСШИРИТЕЛЬНЫЙ M12 FUEL С ГОЛОВКАМИ RAPID SEAL 16/20/25 6 БАР '1Ф</v>
          </cell>
        </row>
        <row r="658">
          <cell r="C658">
            <v>1132664</v>
          </cell>
          <cell r="F658" t="str">
            <v>UPONOR Q&amp;E АККУМУЛЯТОРНЫЙ ИНСТРУМЕНТ РАСШИРИТЕЛЬНЫЙ M12 FUEL С ГОЛОВКАМИ RAPID SEAL 16/20/25 10 БАР '1Ф</v>
          </cell>
        </row>
        <row r="659">
          <cell r="C659">
            <v>1057166</v>
          </cell>
          <cell r="F659" t="str">
            <v>UPONOR Q&amp;E АККУМУЛЯТОРНЫЙ ИНСТРУМЕНТ РАСШИРИТЕЛЬНЫЙ M12 С ГОЛОВКАМИ 16/20/25 6 БАР '1Ф</v>
          </cell>
        </row>
        <row r="660">
          <cell r="C660">
            <v>1057167</v>
          </cell>
          <cell r="F660" t="str">
            <v>UPONOR Q&amp;E АККУМУЛЯТОРНЫЙ ИНСТРУМЕНТ РАСШИРИТЕЛЬНЫЙ M12 С ГОЛОВКАМИ 16/20/25 10 БАР '1Ф</v>
          </cell>
        </row>
        <row r="661">
          <cell r="C661">
            <v>1060702</v>
          </cell>
          <cell r="F661" t="str">
            <v>UPONOR Q&amp;E РАСШИРИТЕЛЬНАЯ ГОЛОВКА M12 9,9X1,1 '1И</v>
          </cell>
        </row>
        <row r="662">
          <cell r="C662">
            <v>1119381</v>
          </cell>
          <cell r="F662" t="str">
            <v>UPONOR Q&amp;E РАСШИРИТЕЛЬНАЯ ГОЛОВКА M12/M18/RAPID SEAL 16X1,8/2,0/2,2 '1И</v>
          </cell>
        </row>
        <row r="663">
          <cell r="C663">
            <v>1119382</v>
          </cell>
          <cell r="F663" t="str">
            <v>UPONOR Q&amp;E РАСШИРИТЕЛЬНАЯ ГОЛОВКА M12/M18/RAPID SEAL 20X1,9/2,0 '1И</v>
          </cell>
        </row>
        <row r="664">
          <cell r="C664">
            <v>1119383</v>
          </cell>
          <cell r="F664" t="str">
            <v>UPONOR Q&amp;E РАСШИРИТЕЛЬНАЯ ГОЛОВКА M12/M18/RAPID SEAL 20X2,8 '1И</v>
          </cell>
        </row>
        <row r="665">
          <cell r="C665">
            <v>1119384</v>
          </cell>
          <cell r="F665" t="str">
            <v>UPONOR Q&amp;E РАСШИРИТЕЛЬНАЯ ГОЛОВКА M12/M18/RAPID SEAL 25X2,3 '1И</v>
          </cell>
        </row>
        <row r="666">
          <cell r="C666">
            <v>1119385</v>
          </cell>
          <cell r="F666" t="str">
            <v>UPONOR Q&amp;E РАСШИРИТЕЛЬНАЯ ГОЛОВКА M12/M18/RAPID SEAL 25X3,5 '1И</v>
          </cell>
        </row>
        <row r="667">
          <cell r="C667">
            <v>1119386</v>
          </cell>
          <cell r="F667" t="str">
            <v>UPONOR Q&amp;E РАСШИРИТЕЛЬНАЯ ГОЛОВКА M12/M18/RAPID SEAL 32X2,9 '1И</v>
          </cell>
        </row>
        <row r="668">
          <cell r="C668">
            <v>1119380</v>
          </cell>
          <cell r="F668" t="str">
            <v>UPONOR Q&amp;E РАСШИРИТЕЛЬНАЯ ГОЛОВКА M12/RAPID SEAL 9,9X1,1 '1И</v>
          </cell>
        </row>
        <row r="669">
          <cell r="C669">
            <v>1057172</v>
          </cell>
          <cell r="F669" t="str">
            <v>UPONOR Q&amp;E РАСШИРИТЕЛЬНАЯ ГОЛОВКА M12/M18 16X1,8/2,0/2,2 '1И</v>
          </cell>
        </row>
        <row r="670">
          <cell r="C670">
            <v>1057173</v>
          </cell>
          <cell r="F670" t="str">
            <v>UPONOR Q&amp;E РАСШИРИТЕЛЬНАЯ ГОЛОВКА M12/M18 20X1,9/2,0 '1И</v>
          </cell>
        </row>
        <row r="671">
          <cell r="C671">
            <v>1057174</v>
          </cell>
          <cell r="F671" t="str">
            <v>UPONOR Q&amp;E РАСШИРИТЕЛЬНАЯ ГОЛОВКА M12/M18 20X2,8 '1И</v>
          </cell>
        </row>
        <row r="672">
          <cell r="C672">
            <v>1057175</v>
          </cell>
          <cell r="F672" t="str">
            <v>UPONOR Q&amp;E РАСШИРИТЕЛЬНАЯ ГОЛОВКА M12/M18 25X2,3 '1И</v>
          </cell>
        </row>
        <row r="673">
          <cell r="C673">
            <v>1057176</v>
          </cell>
          <cell r="F673" t="str">
            <v>UPONOR Q&amp;E РАСШИРИТЕЛЬНАЯ ГОЛОВКА M12/M18 25X3,5 '1И</v>
          </cell>
        </row>
        <row r="674">
          <cell r="C674">
            <v>1057177</v>
          </cell>
          <cell r="F674" t="str">
            <v>UPONOR Q&amp;E РАСШИРИТЕЛЬНАЯ ГОЛОВКА M12/M18 32X2,9 '1И</v>
          </cell>
        </row>
        <row r="675">
          <cell r="C675">
            <v>1057184</v>
          </cell>
          <cell r="F675" t="str">
            <v>UPONOR Q&amp;E РАСШИРИТЕЛЬНАЯ ГОЛОВКА M12/M18 14/15X2,5 '1C</v>
          </cell>
        </row>
        <row r="676">
          <cell r="C676">
            <v>1057185</v>
          </cell>
          <cell r="F676" t="str">
            <v>UPONOR Q&amp;E РАСШИРИТЕЛЬНАЯ ГОЛОВКА M12/M18 17/18X2,5 '1C</v>
          </cell>
        </row>
        <row r="677">
          <cell r="C677">
            <v>1057187</v>
          </cell>
          <cell r="F677" t="str">
            <v>UPONOR Q&amp;E РАСШИРИТЕЛЬНАЯ ГОЛОВКА M12/M18 28X4,0 '1C</v>
          </cell>
        </row>
        <row r="678">
          <cell r="C678">
            <v>1136978</v>
          </cell>
          <cell r="F678" t="str">
            <v>USYSTEMS запасной аккумулятор M12 3А*ч '1С</v>
          </cell>
        </row>
        <row r="679">
          <cell r="C679">
            <v>1136979</v>
          </cell>
          <cell r="F679" t="str">
            <v>USYSTEMS запасной аккумулятор M12 6А*ч '1С</v>
          </cell>
        </row>
        <row r="680">
          <cell r="C680">
            <v>1061185</v>
          </cell>
          <cell r="F680" t="str">
            <v>UPONOR Q&amp;E ЗАПАСНОЙ АККУМУЛЯТОР М12 4A*Ч '1П</v>
          </cell>
        </row>
        <row r="681">
          <cell r="C681">
            <v>1057182</v>
          </cell>
          <cell r="F681" t="str">
            <v>UPONOR Q&amp;E РАСШИРИТЕЛЬНАЯ ГОЛОВКА M18 H 32X2,9/4,4 '1И</v>
          </cell>
        </row>
        <row r="682">
          <cell r="C682">
            <v>1057183</v>
          </cell>
          <cell r="F682" t="str">
            <v>UPONOR Q&amp;E РАСШИРИТЕЛЬНАЯ ГОЛОВКА M18 H 40X3,7 '1И</v>
          </cell>
        </row>
        <row r="683">
          <cell r="C683">
            <v>1005017</v>
          </cell>
          <cell r="F683" t="str">
            <v>UPONOR SPI Q&amp;E ГРАФИТОВАЯ СМАЗКА 100Г (ДЛЯ РАСШИРИТЕЛЬНЫХ ИНСТРУМЕНТОВ Q&amp;E, БОЛТОВ WIPEX) '10П</v>
          </cell>
        </row>
        <row r="684">
          <cell r="C684">
            <v>1062486</v>
          </cell>
          <cell r="F684" t="str">
            <v>UPONOR Q&amp;E M12 СТАРТОВЫЙ КОМПЛЕКТ, 10БАР '1Ф</v>
          </cell>
        </row>
        <row r="685">
          <cell r="C685">
            <v>1062487</v>
          </cell>
          <cell r="F685" t="str">
            <v>UPONOR Q&amp;E M12 СТАРТОВЫЙ КОМПЛЕКТ, 6 БАР '1Ф</v>
          </cell>
        </row>
        <row r="686">
          <cell r="C686">
            <v>1063908</v>
          </cell>
          <cell r="F686" t="str">
            <v>UPONOR Q&amp;E АККУМУЛЯТОРНЫЙ ИНСТРУМЕНТ РАСШИРИТЕЛЬНЫЙ M18 С ГОЛОВКАМИ 16/20/25/32 6БАР '1Ф</v>
          </cell>
        </row>
        <row r="687">
          <cell r="C687">
            <v>1063909</v>
          </cell>
          <cell r="F687" t="str">
            <v>UPONOR Q&amp;E АККУМУЛЯТОРНЫЙ ИНСТРУМЕНТ РАСШИРИТЕЛЬНЫЙ M18 С ГОЛОВКАМИ 16/20/25/H32 10БАР '1Ф</v>
          </cell>
        </row>
        <row r="688">
          <cell r="C688">
            <v>1085099</v>
          </cell>
          <cell r="F688" t="str">
            <v>UPONOR Q&amp;E АККУМУЛЯТОРНЫЙ ИНСТРУМЕНТ РАСШИРИТЕЛЬНЫЙ M18 VLD ДЛЯ ТРУБ PEX 40-75 '1Ф</v>
          </cell>
        </row>
        <row r="689">
          <cell r="C689">
            <v>1136977</v>
          </cell>
          <cell r="F689" t="str">
            <v>USYSTEMS запасной аккумулятор M18 5А*ч '1С</v>
          </cell>
        </row>
        <row r="690">
          <cell r="C690">
            <v>1085100</v>
          </cell>
          <cell r="F690" t="str">
            <v>UPONOR SPI Q&amp;E ЗАПАСНОЙ АККУМУЛЯТОР ДЛЯ РАСШИРИТЕЛЬНОГО ИНСТРУМЕНТА M18 PEX 5,0А*Ч '1С</v>
          </cell>
        </row>
        <row r="691">
          <cell r="C691">
            <v>1085101</v>
          </cell>
          <cell r="F691" t="str">
            <v>UPONOR SPI Q&amp;E ЗАПАСНОЕ ЗАРЯДНОЕ УСТРОЙСТВО ДЛЯ РАСШИРИТЕЛЬНОГО ИНСТРУМЕНТА M12/M18 PEX 220-240В/50-60ГЦ '1С</v>
          </cell>
        </row>
        <row r="692">
          <cell r="C692">
            <v>1085095</v>
          </cell>
          <cell r="F692" t="str">
            <v>UPONOR Q&amp;E РАСШИРИТЕЛЬНАЯ ГОЛОВКА VLD 40X3,7/5,5 '1И</v>
          </cell>
        </row>
        <row r="693">
          <cell r="C693">
            <v>1085096</v>
          </cell>
          <cell r="F693" t="str">
            <v>UPONOR Q&amp;E РАСШИРИТЕЛЬНАЯ ГОЛОВКА VLD 50X4,6/6,9 '1И</v>
          </cell>
        </row>
        <row r="694">
          <cell r="C694">
            <v>1085097</v>
          </cell>
          <cell r="F694" t="str">
            <v>UPONOR Q&amp;E РАСШИРИТЕЛЬНАЯ ГОЛОВКА VLD 63X5,8/8,6 '1И</v>
          </cell>
        </row>
        <row r="695">
          <cell r="C695">
            <v>1085098</v>
          </cell>
          <cell r="F695" t="str">
            <v>UPONOR Q&amp;E РАСШИРИТЕЛЬНАЯ ГОЛОВКА VLD 75X6,8/10,3 '1И</v>
          </cell>
        </row>
        <row r="696">
          <cell r="C696">
            <v>1062950</v>
          </cell>
          <cell r="F696" t="str">
            <v>UPONOR SMART AQUA PLUS ИНСТРУМЕНТ ДЛЯ ОТРЕЗАНИЯ ПЛАСТИКОВОЙ ВОДОРОЗЕТКИ M7 '1У</v>
          </cell>
        </row>
        <row r="697">
          <cell r="C697">
            <v>1062944</v>
          </cell>
          <cell r="F697" t="str">
            <v>UPONOR SMART AQUA PLUS ИНСТРУМЕНТ ДЛЯ ДЕМОНТАЖА ВОДОРОЗЕТОК M7 G1/2"НР '1У</v>
          </cell>
        </row>
        <row r="698">
          <cell r="C698" t="str">
            <v>Многослойные металлополимерные трубы</v>
          </cell>
          <cell r="F698"/>
        </row>
        <row r="699">
          <cell r="C699">
            <v>1135973</v>
          </cell>
          <cell r="F699" t="str">
            <v>Труба Maincor Mainpress MLC белая 16x2,0 бухта 200м '200Ф</v>
          </cell>
        </row>
        <row r="700">
          <cell r="C700">
            <v>1013366</v>
          </cell>
          <cell r="F700" t="str">
            <v>UPONOR MLC ТРУБА БЕЛАЯ 14X2,0 200M '200C</v>
          </cell>
        </row>
        <row r="701">
          <cell r="C701">
            <v>1084909</v>
          </cell>
          <cell r="F701" t="str">
            <v>UPONOR UNI PIPE PLUS ТРУБА БЕЛАЯ 16X2,0 БУХТА 200M '200Ф</v>
          </cell>
        </row>
        <row r="702">
          <cell r="C702">
            <v>1059578</v>
          </cell>
          <cell r="F702" t="str">
            <v>UPONOR UNI PIPE PLUS ТРУБА БЕЛАЯ 16X2,0 БУХТА 500M '500И</v>
          </cell>
        </row>
        <row r="703">
          <cell r="C703">
            <v>1084910</v>
          </cell>
          <cell r="F703" t="str">
            <v>UPONOR UNI PIPE PLUS ТРУБА БЕЛАЯ 20X2,25 БУХТА 100M '100Ф</v>
          </cell>
        </row>
        <row r="704">
          <cell r="C704">
            <v>1093124</v>
          </cell>
          <cell r="F704" t="str">
            <v>UPONOR UNI PIPE PLUS ТРУБА БЕЛАЯ 20X2,25 БУХТА 500M '500С</v>
          </cell>
        </row>
        <row r="705">
          <cell r="C705">
            <v>1059579</v>
          </cell>
          <cell r="F705" t="str">
            <v>UPONOR UNI PIPE PLUS ТРУБА БЕЛАЯ 20X2,25 БУХТА 100M '100Ф</v>
          </cell>
        </row>
        <row r="706">
          <cell r="C706">
            <v>1084911</v>
          </cell>
          <cell r="F706" t="str">
            <v>UPONOR UNI PIPE PLUS ТРУБА БЕЛАЯ 25X2,5 БУХТА 50M '50Ф</v>
          </cell>
        </row>
        <row r="707">
          <cell r="C707">
            <v>1084912</v>
          </cell>
          <cell r="F707" t="str">
            <v>UPONOR UNI PIPE PLUS ТРУБА БЕЛАЯ 32X3,0 БУХТА 50M '50Ф</v>
          </cell>
        </row>
        <row r="708">
          <cell r="C708">
            <v>1059572</v>
          </cell>
          <cell r="F708" t="str">
            <v>UPONOR UNI PIPE PLUS ТРУБА БЕЛАЯ 16X2,0 ОТРЕЗОК 5M '125С</v>
          </cell>
        </row>
        <row r="709">
          <cell r="C709">
            <v>1059573</v>
          </cell>
          <cell r="F709" t="str">
            <v>UPONOR UNI PIPE PLUS ТРУБА БЕЛАЯ 20X2,25 ОТРЕЗОК 5M '85С</v>
          </cell>
        </row>
        <row r="710">
          <cell r="C710">
            <v>1059574</v>
          </cell>
          <cell r="F710" t="str">
            <v>UPONOR UNI PIPE PLUS ТРУБА БЕЛАЯ 25X2,5 ОТРЕЗОК 5M '50С</v>
          </cell>
        </row>
        <row r="711">
          <cell r="C711">
            <v>1059575</v>
          </cell>
          <cell r="F711" t="str">
            <v>UPONOR UNI PIPE PLUS ТРУБА БЕЛАЯ 32X3,0 ОТРЕЗОК 5M '35И</v>
          </cell>
        </row>
        <row r="712">
          <cell r="C712">
            <v>1063553</v>
          </cell>
          <cell r="F712" t="str">
            <v>UPONOR UNI PIPE PLUS ТРУБА В ТЕПЛОИЗОЛЯЦИИ S4 16X2,0 СИНЕЙ БУХТА 100M '100У</v>
          </cell>
        </row>
        <row r="713">
          <cell r="C713">
            <v>1063555</v>
          </cell>
          <cell r="F713" t="str">
            <v>UPONOR UNI PIPE PLUS ТРУБА В ТЕПЛОИЗОЛЯЦИИ S4 20X2,25 СИНЕЙ БУХТА 100M '100У</v>
          </cell>
        </row>
        <row r="714">
          <cell r="C714">
            <v>1013372</v>
          </cell>
          <cell r="F714" t="str">
            <v>UPONOR MLC ТРУБА БЕЛАЯ 16X2,0 БУХТА 200M '200Щ</v>
          </cell>
        </row>
        <row r="715">
          <cell r="C715">
            <v>1030549</v>
          </cell>
          <cell r="F715" t="str">
            <v>UPONOR MLC ТРУБА БЕЛАЯ 20X2,25 БУХТА 100M '100Щ</v>
          </cell>
        </row>
        <row r="716">
          <cell r="C716">
            <v>1030550</v>
          </cell>
          <cell r="F716" t="str">
            <v>UPONOR MLC ТРУБА БЕЛАЯ 25X2,5 БУХТА 50M '50Щ</v>
          </cell>
        </row>
        <row r="717">
          <cell r="C717">
            <v>1030551</v>
          </cell>
          <cell r="F717" t="str">
            <v>UPONOR MLC ТРУБА БЕЛАЯ 32X3,0 БУХТА 50M '50Щ</v>
          </cell>
        </row>
        <row r="718">
          <cell r="C718">
            <v>1013446</v>
          </cell>
          <cell r="F718" t="str">
            <v>UPONOR MLC ТРУБА БЕЛАЯ 40X4,0 ОТРЕЗОК 5М '20Ф</v>
          </cell>
        </row>
        <row r="719">
          <cell r="C719">
            <v>1013449</v>
          </cell>
          <cell r="F719" t="str">
            <v>UPONOR MLC ТРУБА БЕЛАЯ 50X4,5 ОТРЕЗОК 5М '20Ф</v>
          </cell>
        </row>
        <row r="720">
          <cell r="C720">
            <v>1013451</v>
          </cell>
          <cell r="F720" t="str">
            <v>UPONOR MLC ТРУБА БЕЛАЯ 63X6,0 ОТРЕЗОК 5М '15Ф</v>
          </cell>
        </row>
        <row r="721">
          <cell r="C721">
            <v>1013453</v>
          </cell>
          <cell r="F721" t="str">
            <v>UPONOR MLC ТРУБА БЕЛАЯ 75X7,5 ОТРЕЗОК 5М '5Ф</v>
          </cell>
        </row>
        <row r="722">
          <cell r="C722">
            <v>1013455</v>
          </cell>
          <cell r="F722" t="str">
            <v>UPONOR MLC ТРУБА БЕЛАЯ 90X8,5 ОТРЕЗОК 5М '5И</v>
          </cell>
        </row>
        <row r="723">
          <cell r="C723">
            <v>1013457</v>
          </cell>
          <cell r="F723" t="str">
            <v>UPONOR MLC ТРУБА БЕЛАЯ 110X10,0 ОТРЕЗОК 5М '5И</v>
          </cell>
        </row>
        <row r="724">
          <cell r="C724">
            <v>1013371</v>
          </cell>
          <cell r="F724" t="str">
            <v>UPONOR MLC ТРУБА БЕЛАЯ 16X2,0 БУХТА 200М '200Ф</v>
          </cell>
        </row>
        <row r="725">
          <cell r="C725">
            <v>1096009</v>
          </cell>
          <cell r="F725" t="str">
            <v>UPONOR UNI PIPE PLUS RED ТРУБА 16X2,0 БУХТА 200M '200Ф</v>
          </cell>
        </row>
        <row r="726">
          <cell r="C726">
            <v>1088400</v>
          </cell>
          <cell r="F726" t="str">
            <v>UPONOR METALLIC PIPE PLUS ТРУБА 16X2,0 ОТРЕЗОК 3M '75И</v>
          </cell>
        </row>
        <row r="727">
          <cell r="C727">
            <v>1088401</v>
          </cell>
          <cell r="F727" t="str">
            <v>UPONOR METALLIC PIPE PLUS ТРУБА 20X2,25 ОТРЕЗОК 3M '48С</v>
          </cell>
        </row>
        <row r="728">
          <cell r="C728">
            <v>1048249</v>
          </cell>
          <cell r="F728" t="str">
            <v>UPONOR KLETT MLCP ТРУБА RED 16X2 БУХТА 200М '200Щ</v>
          </cell>
        </row>
        <row r="729">
          <cell r="C729">
            <v>1048395</v>
          </cell>
          <cell r="F729" t="str">
            <v>UPONOR KLETT MLCP ТРУБА RED 16X2 БУХА 500М '500Щ</v>
          </cell>
        </row>
        <row r="730">
          <cell r="C730" t="str">
            <v>Фитинги и аксессуары для системы многослойных металлополимерных труб</v>
          </cell>
          <cell r="F730"/>
        </row>
        <row r="731">
          <cell r="C731">
            <v>1039929</v>
          </cell>
          <cell r="F731" t="str">
            <v>UPONOR S-PRESS PLUS УГОЛЬНИК КОМПОЗИЦИОННЫЙ PPSU 16-16 '20Ф</v>
          </cell>
        </row>
        <row r="732">
          <cell r="C732">
            <v>1039930</v>
          </cell>
          <cell r="F732" t="str">
            <v>UPONOR S-PRESS PLUS УГОЛЬНИК КОМПОЗИЦИОННЫЙ PPSU 20-20 '10Ф</v>
          </cell>
        </row>
        <row r="733">
          <cell r="C733">
            <v>1039931</v>
          </cell>
          <cell r="F733" t="str">
            <v>UPONOR S-PRESS PLUS УГОЛЬНИК КОМПОЗИЦИОННЫЙ PPSU 25-25 '10Ф</v>
          </cell>
        </row>
        <row r="734">
          <cell r="C734">
            <v>1039932</v>
          </cell>
          <cell r="F734" t="str">
            <v>UPONOR S-PRESS PLUS УГОЛЬНИК КОМПОЗИЦИОННЫЙ PPSU 32-32 '5Ф</v>
          </cell>
        </row>
        <row r="735">
          <cell r="C735">
            <v>1046386</v>
          </cell>
          <cell r="F735" t="str">
            <v>UPONOR S-PRESS УГОЛЬНИК КОМПОЗИЦИОННЫЙ PPSU 40-40 '5И</v>
          </cell>
        </row>
        <row r="736">
          <cell r="C736">
            <v>1046387</v>
          </cell>
          <cell r="F736" t="str">
            <v>UPONOR S-PRESS УГОЛЬНИК КОМПОЗИЦИОННЫЙ PPSU 50-50 '3И</v>
          </cell>
        </row>
        <row r="737">
          <cell r="C737">
            <v>1032877</v>
          </cell>
          <cell r="F737" t="str">
            <v>UPONOR S-PRESS УГОЛЬНИК КОМПОЗИЦИОННЫЙ PPSU 63-63 '1С</v>
          </cell>
        </row>
        <row r="738">
          <cell r="C738">
            <v>1032878</v>
          </cell>
          <cell r="F738" t="str">
            <v>UPONOR S-PRESS УГОЛЬНИК КОМПОЗИЦИОННЫЙ PPSU 75-75 '1С</v>
          </cell>
        </row>
        <row r="739">
          <cell r="C739">
            <v>1046388</v>
          </cell>
          <cell r="F739" t="str">
            <v>UPONOR S-PRESS УГОЛЬНИК 45° КОМПОЗИЦИОННЫЙ PPSU 40-40 '5С</v>
          </cell>
        </row>
        <row r="740">
          <cell r="C740">
            <v>1046389</v>
          </cell>
          <cell r="F740" t="str">
            <v>UPONOR S-PRESS УГОЛЬНИК 45° КОМПОЗИЦИОННЫЙ PPSU 50-50 '3С</v>
          </cell>
        </row>
        <row r="741">
          <cell r="C741">
            <v>1032879</v>
          </cell>
          <cell r="F741" t="str">
            <v>UPONOR S-PRESS УГОЛЬНИК 45° КОМПОЗИЦИОННЫЙ PPSU 63-63 '1У</v>
          </cell>
        </row>
        <row r="742">
          <cell r="C742">
            <v>1032880</v>
          </cell>
          <cell r="F742" t="str">
            <v>UPONOR S-PRESS УГОЛЬНИК 45° КОМПОЗИЦИОННЫЙ PPSU 75-75 '1У</v>
          </cell>
        </row>
        <row r="743">
          <cell r="C743">
            <v>1039933</v>
          </cell>
          <cell r="F743" t="str">
            <v>UPONOR S-PRESS PLUS СОЕДИНИТЕЛЬ КОМПОЗИЦИОННЫЙ PPSU 16-16 '20И</v>
          </cell>
        </row>
        <row r="744">
          <cell r="C744">
            <v>1039934</v>
          </cell>
          <cell r="F744" t="str">
            <v>UPONOR S-PRESS PLUS СОЕДИНИТЕЛЬ КОМПОЗИЦИОННЫЙ PPSU 20-20 '10И</v>
          </cell>
        </row>
        <row r="745">
          <cell r="C745">
            <v>1039935</v>
          </cell>
          <cell r="F745" t="str">
            <v>UPONOR S-PRESS PLUS СОЕДИНИТЕЛЬ КОМПОЗИЦИОННЫЙ PPSU 25-25 '10И</v>
          </cell>
        </row>
        <row r="746">
          <cell r="C746">
            <v>1039936</v>
          </cell>
          <cell r="F746" t="str">
            <v>UPONOR S-PRESS PLUS СОЕДИНИТЕЛЬ КОМПОЗИЦИОННЫЙ PPSU 32-32 '10И</v>
          </cell>
        </row>
        <row r="747">
          <cell r="C747">
            <v>1046401</v>
          </cell>
          <cell r="F747" t="str">
            <v>UPONOR S-PRESS СОЕДИНИТЕЛЬ КОМПОЗИЦИОННЫЙ PPSU 40-40 '5И</v>
          </cell>
        </row>
        <row r="748">
          <cell r="C748">
            <v>1046402</v>
          </cell>
          <cell r="F748" t="str">
            <v>UPONOR S-PRESS СОЕДИНИТЕЛЬ КОМПОЗИЦИОННЫЙ PPSU 50-50 '3И</v>
          </cell>
        </row>
        <row r="749">
          <cell r="C749">
            <v>1032881</v>
          </cell>
          <cell r="F749" t="str">
            <v>UPONOR S-PRESS СОЕДИНИТЕЛЬ КОМПОЗИЦИОННЫЙ PPSU 63-63 '1С</v>
          </cell>
        </row>
        <row r="750">
          <cell r="C750">
            <v>1032882</v>
          </cell>
          <cell r="F750" t="str">
            <v>UPONOR S-PRESS СОЕДИНИТЕЛЬ КОМПОЗИЦИОННЫЙ PPSU 75-75 '1С</v>
          </cell>
        </row>
        <row r="751">
          <cell r="C751">
            <v>1039937</v>
          </cell>
          <cell r="F751" t="str">
            <v>UPONOR S-PRESS PLUS ПЕРЕХОДНИК КОМПОЗИЦИОННЫЙ PPSU 20-16 '20И</v>
          </cell>
        </row>
        <row r="752">
          <cell r="C752">
            <v>1039938</v>
          </cell>
          <cell r="F752" t="str">
            <v>UPONOR S-PRESS PLUS ПЕРЕХОДНИК КОМПОЗИЦИОННЫЙ PPSU 25-16 '10И</v>
          </cell>
        </row>
        <row r="753">
          <cell r="C753">
            <v>1039939</v>
          </cell>
          <cell r="F753" t="str">
            <v>UPONOR S-PRESS PLUS ПЕРЕХОДНИК КОМПОЗИЦИОННЫЙ PPSU 25-20 '10И</v>
          </cell>
        </row>
        <row r="754">
          <cell r="C754">
            <v>1039940</v>
          </cell>
          <cell r="F754" t="str">
            <v>UPONOR S-PRESS PLUS ПЕРЕХОДНИК КОМПОЗИЦИОННЫЙ PPSU 32-25 '10И</v>
          </cell>
        </row>
        <row r="755">
          <cell r="C755">
            <v>1039941</v>
          </cell>
          <cell r="F755" t="str">
            <v>UPONOR S-PRESS ПЕРЕХОДНИК КОМПОЗИЦИОННЫЙ PPSU 40-25 '5С</v>
          </cell>
        </row>
        <row r="756">
          <cell r="C756">
            <v>1039942</v>
          </cell>
          <cell r="F756" t="str">
            <v>UPONOR S-PRESS ПЕРЕХОДНИК КОМПОЗИЦИОННЫЙ PPSU 40-32 '5И</v>
          </cell>
        </row>
        <row r="757">
          <cell r="C757">
            <v>1039943</v>
          </cell>
          <cell r="F757" t="str">
            <v>UPONOR S-PRESS ПЕРЕХОДНИК КОМПОЗИЦИОННЫЙ PPSU 50-32 '3С</v>
          </cell>
        </row>
        <row r="758">
          <cell r="C758">
            <v>1046406</v>
          </cell>
          <cell r="F758" t="str">
            <v>UPONOR S-PRESS ПЕРЕХОДНИК КОМПОЗИЦИОННЫЙ PPSU 50-40 '3И</v>
          </cell>
        </row>
        <row r="759">
          <cell r="C759">
            <v>1032883</v>
          </cell>
          <cell r="F759" t="str">
            <v>UPONOR S-PRESS ПЕРЕХОДНИК КОМПОЗИЦИОННЫЙ PPSU 63-40 '1С</v>
          </cell>
        </row>
        <row r="760">
          <cell r="C760">
            <v>1032884</v>
          </cell>
          <cell r="F760" t="str">
            <v>UPONOR S-PRESS ПЕРЕХОДНИК КОМПОЗИЦИОННЫЙ PPSU 63-50 '1С</v>
          </cell>
        </row>
        <row r="761">
          <cell r="C761">
            <v>1032885</v>
          </cell>
          <cell r="F761" t="str">
            <v>UPONOR S-PRESS ПЕРЕХОДНИК КОМПОЗИЦИОННЫЙ PPSU 75-50 '1С</v>
          </cell>
        </row>
        <row r="762">
          <cell r="C762">
            <v>1032886</v>
          </cell>
          <cell r="F762" t="str">
            <v>UPONOR S-PRESS ПЕРЕХОДНИК КОМПОЗИЦИОННЫЙ PPSU 75-63 '1С</v>
          </cell>
        </row>
        <row r="763">
          <cell r="C763">
            <v>1039944</v>
          </cell>
          <cell r="F763" t="str">
            <v>UPONOR S-PRESS PLUS ТРОЙНИК РАВНОПРОХОДНОЙ КОМПОЗИЦИОННЫЙ PPSU 16-16-16 '10Ф</v>
          </cell>
        </row>
        <row r="764">
          <cell r="C764">
            <v>1039945</v>
          </cell>
          <cell r="F764" t="str">
            <v>UPONOR S-PRESS PLUS ТРОЙНИК РАВНОПРОХОДНОЙ КОМПОЗИЦИОННЫЙ PPSU 20-20-20 '10Ф</v>
          </cell>
        </row>
        <row r="765">
          <cell r="C765">
            <v>1039946</v>
          </cell>
          <cell r="F765" t="str">
            <v>UPONOR S-PRESS PLUS ТРОЙНИК РАВНОПРОХОДНОЙ КОМПОЗИЦИОННЫЙ PPSU 25-25-25 '5И</v>
          </cell>
        </row>
        <row r="766">
          <cell r="C766">
            <v>1039947</v>
          </cell>
          <cell r="F766" t="str">
            <v>UPONOR S-PRESS PLUS ТРОЙНИК РАВНОПРОХОДНОЙ КОМПОЗИЦИОННЫЙ PPSU 32-32-32 '5И</v>
          </cell>
        </row>
        <row r="767">
          <cell r="C767">
            <v>1046390</v>
          </cell>
          <cell r="F767" t="str">
            <v>UPONOR S-PRESS ТРОЙНИК РАВНОПРОХОДНОЙ КОМПОЗИЦИОННЫЙ PPSU 40-40-40 '5А</v>
          </cell>
        </row>
        <row r="768">
          <cell r="C768">
            <v>1046391</v>
          </cell>
          <cell r="F768" t="str">
            <v>UPONOR S-PRESS ТРОЙНИК РАВНОПРОХОДНОЙ КОМПОЗИЦИОННЫЙ PPSU 50-50-50 '3C</v>
          </cell>
        </row>
        <row r="769">
          <cell r="C769">
            <v>1032887</v>
          </cell>
          <cell r="F769" t="str">
            <v>UPONOR S-PRESS ТРОЙНИК РАВНОПРОХОДНОЙ КОМПОЗИЦИОННЫЙ PPSU 63-63-63 '1У</v>
          </cell>
        </row>
        <row r="770">
          <cell r="C770">
            <v>1032888</v>
          </cell>
          <cell r="F770" t="str">
            <v>UPONOR S-PRESS ТРОЙНИК РАВНОПРОХОДНОЙ КОМПОЗИЦИОННЫЙ PPSU 75-75-75 '1У</v>
          </cell>
        </row>
        <row r="771">
          <cell r="C771">
            <v>1039948</v>
          </cell>
          <cell r="F771" t="str">
            <v>UPONOR S-PRESS PLUS ТРОЙНИК РЕДУКЦИОННЫЙ КОМПОЗИЦИОННЫЙ PPSU 16-20-16 '10И</v>
          </cell>
        </row>
        <row r="772">
          <cell r="C772">
            <v>1039949</v>
          </cell>
          <cell r="F772" t="str">
            <v>UPONOR S-PRESS PLUS ТРОЙНИК РЕДУКЦИОННЫЙ КОМПОЗИЦИОННЫЙ PPSU 20-16-16 '10Ф</v>
          </cell>
        </row>
        <row r="773">
          <cell r="C773">
            <v>1039950</v>
          </cell>
          <cell r="F773" t="str">
            <v>UPONOR S-PRESS PLUS ТРОЙНИК РЕДУКЦИОННЫЙ КОМПОЗИЦИОННЫЙ PPSU 20-16-20 '10Ф</v>
          </cell>
        </row>
        <row r="774">
          <cell r="C774">
            <v>1039951</v>
          </cell>
          <cell r="F774" t="str">
            <v>UPONOR S-PRESS PLUS ТРОЙНИК РЕДУКЦИОННЫЙ КОМПОЗИЦИОННЫЙ PPSU 20-20-16 '10Ф</v>
          </cell>
        </row>
        <row r="775">
          <cell r="C775">
            <v>1039952</v>
          </cell>
          <cell r="F775" t="str">
            <v>UPONOR S-PRESS PLUS ТРОЙНИК РЕДУКЦИОННЫЙ КОМПОЗИЦИОННЫЙ PPSU 20-25-20 '10И</v>
          </cell>
        </row>
        <row r="776">
          <cell r="C776">
            <v>1039953</v>
          </cell>
          <cell r="F776" t="str">
            <v>UPONOR S-PRESS PLUS ТРОЙНИК РЕДУКЦИОННЫЙ КОМПОЗИЦИОННЫЙ PPSU 25-16-16 '10И</v>
          </cell>
        </row>
        <row r="777">
          <cell r="C777">
            <v>1039954</v>
          </cell>
          <cell r="F777" t="str">
            <v>UPONOR S-PRESS PLUS ТРОЙНИК РЕДУКЦИОННЫЙ КОМПОЗИЦИОННЫЙ PPSU 25-16-20 '10И</v>
          </cell>
        </row>
        <row r="778">
          <cell r="C778">
            <v>1039955</v>
          </cell>
          <cell r="F778" t="str">
            <v>UPONOR S-PRESS PLUS ТРОЙНИК РЕДУКЦИОННЫЙ КОМПОЗИЦИОННЫЙ PPSU 25-16-25 '10И</v>
          </cell>
        </row>
        <row r="779">
          <cell r="C779">
            <v>1039956</v>
          </cell>
          <cell r="F779" t="str">
            <v>UPONOR S-PRESS PLUS ТРОЙНИК РЕДУКЦИОННЫЙ КОМПОЗИЦИОННЫЙ PPSU 25-20-20 '10И</v>
          </cell>
        </row>
        <row r="780">
          <cell r="C780">
            <v>1039957</v>
          </cell>
          <cell r="F780" t="str">
            <v>UPONOR S-PRESS PLUS ТРОЙНИК РЕДУКЦИОННЫЙ КОМПОЗИЦИОННЫЙ PPSU 25-20-25 '10И</v>
          </cell>
        </row>
        <row r="781">
          <cell r="C781">
            <v>1039958</v>
          </cell>
          <cell r="F781" t="str">
            <v>UPONOR S-PRESS PLUS ТРОЙНИК РЕДУКЦИОННЫЙ КОМПОЗИЦИОННЫЙ PPSU 32-16-32 '5И</v>
          </cell>
        </row>
        <row r="782">
          <cell r="C782">
            <v>1039959</v>
          </cell>
          <cell r="F782" t="str">
            <v>UPONOR S-PRESS PLUS ТРОЙНИК РЕДУКЦИОННЫЙ КОМПОЗИЦИОННЫЙ PPSU 32-20-32 '5И</v>
          </cell>
        </row>
        <row r="783">
          <cell r="C783">
            <v>1039960</v>
          </cell>
          <cell r="F783" t="str">
            <v>UPONOR S-PRESS PLUS ТРОЙНИК РЕДУКЦИОННЫЙ КОМПОЗИЦИОННЫЙ PPSU 32-25-25 '5И</v>
          </cell>
        </row>
        <row r="784">
          <cell r="C784">
            <v>1039961</v>
          </cell>
          <cell r="F784" t="str">
            <v>UPONOR S-PRESS PLUS ТРОЙНИК РЕДУКЦИОННЫЙ КОМПОЗИЦИОННЫЙ PPSU 32-25-32 '5И</v>
          </cell>
        </row>
        <row r="785">
          <cell r="C785">
            <v>1039962</v>
          </cell>
          <cell r="F785" t="str">
            <v>UPONOR S-PRESS ТРОЙНИК РЕДУКЦИОННЫЙ КОМПОЗИЦИОННЫЙ PPSU 40-20-40 '5И</v>
          </cell>
        </row>
        <row r="786">
          <cell r="C786">
            <v>1039963</v>
          </cell>
          <cell r="F786" t="str">
            <v>UPONOR S-PRESS ТРОЙНИК РЕДУКЦИОННЫЙ КОМПОЗИЦИОННЫЙ PPSU 40-25-32 '5С</v>
          </cell>
        </row>
        <row r="787">
          <cell r="C787">
            <v>1039964</v>
          </cell>
          <cell r="F787" t="str">
            <v>UPONOR S-PRESS ТРОЙНИК РЕДУКЦИОННЫЙ КОМПОЗИЦИОННЫЙ PPSU 40-25-40 '5И</v>
          </cell>
        </row>
        <row r="788">
          <cell r="C788">
            <v>1039965</v>
          </cell>
          <cell r="F788" t="str">
            <v>UPONOR S-PRESS ТРОЙНИК РЕДУКЦИОННЫЙ КОМПОЗИЦИОННЫЙ PPSU 40-32-32 '5С</v>
          </cell>
        </row>
        <row r="789">
          <cell r="C789">
            <v>1039966</v>
          </cell>
          <cell r="F789" t="str">
            <v>UPONOR S-PRESS ТРОЙНИК РЕДУКЦИОННЫЙ КОМПОЗИЦИОННЫЙ PPSU 40-32-40 '5И</v>
          </cell>
        </row>
        <row r="790">
          <cell r="C790">
            <v>1039967</v>
          </cell>
          <cell r="F790" t="str">
            <v>UPONOR S-PRESS ТРОЙНИК РЕДУКЦИОННЫЙ КОМПОЗИЦИОННЫЙ PPSU 50-25-40 '3С</v>
          </cell>
        </row>
        <row r="791">
          <cell r="C791">
            <v>1039968</v>
          </cell>
          <cell r="F791" t="str">
            <v>UPONOR S-PRESS ТРОЙНИК РЕДУКЦИОННЫЙ КОМПОЗИЦИОННЫЙ PPSU 50-25-50 '3И</v>
          </cell>
        </row>
        <row r="792">
          <cell r="C792">
            <v>1039969</v>
          </cell>
          <cell r="F792" t="str">
            <v>UPONOR S-PRESS ТРОЙНИК РЕДУКЦИОННЫЙ КОМПОЗИЦИОННЫЙ PPSU 50-32-50 '3И</v>
          </cell>
        </row>
        <row r="793">
          <cell r="C793">
            <v>1046400</v>
          </cell>
          <cell r="F793" t="str">
            <v>UPONOR S-PRESS ТРОЙНИК РЕДУКЦИОННЫЙ КОМПОЗИЦИОННЫЙ PPSU 50-40-50 '3C</v>
          </cell>
        </row>
        <row r="794">
          <cell r="C794">
            <v>1032889</v>
          </cell>
          <cell r="F794" t="str">
            <v>UPONOR S-PRESS ТРОЙНИК РЕДУКЦИОННЫЙ КОМПОЗИЦИОННЫЙ PPSU 63-25-63 '1У</v>
          </cell>
        </row>
        <row r="795">
          <cell r="C795">
            <v>1032890</v>
          </cell>
          <cell r="F795" t="str">
            <v>UPONOR S-PRESS ТРОЙНИК РЕДУКЦИОННЫЙ КОМПОЗИЦИОННЫЙ PPSU 63-32-63 '1У</v>
          </cell>
        </row>
        <row r="796">
          <cell r="C796">
            <v>1032891</v>
          </cell>
          <cell r="F796" t="str">
            <v>UPONOR S-PRESS ТРОЙНИК РЕДУКЦИОННЫЙ КОМПОЗИЦИОННЫЙ PPSU 63-40-63 '1У</v>
          </cell>
        </row>
        <row r="797">
          <cell r="C797">
            <v>1032892</v>
          </cell>
          <cell r="F797" t="str">
            <v>UPONOR S-PRESS ТРОЙНИК РЕДУКЦИОННЫЙ КОМПОЗИЦИОННЫЙ PPSU 75-32-75 '1У</v>
          </cell>
        </row>
        <row r="798">
          <cell r="C798">
            <v>1032893</v>
          </cell>
          <cell r="F798" t="str">
            <v>UPONOR S-PRESS ТРОЙНИК РЕДУКЦИОННЫЙ КОМПОЗИЦИОННЫЙ PPSU 75-40-75 '1У</v>
          </cell>
        </row>
        <row r="799">
          <cell r="C799">
            <v>1032894</v>
          </cell>
          <cell r="F799" t="str">
            <v>UPONOR S-PRESS ТРОЙНИК РЕДУКЦИОННЫЙ КОМПОЗИЦИОННЫЙ PPSU 75-50-75 '1У</v>
          </cell>
        </row>
        <row r="800">
          <cell r="C800">
            <v>1070502</v>
          </cell>
          <cell r="F800" t="str">
            <v>UPONOR S-PRESS PLUS ШТУЦЕР С НАРУЖНОЙ РЕЗЬБОЙ 16-R1/2"НР '20Ф</v>
          </cell>
        </row>
        <row r="801">
          <cell r="C801">
            <v>1070503</v>
          </cell>
          <cell r="F801" t="str">
            <v>UPONOR S-PRESS PLUS ШТУЦЕР С НАРУЖНОЙ РЕЗЬБОЙ 16-R3/4"НР '15А</v>
          </cell>
        </row>
        <row r="802">
          <cell r="C802">
            <v>1070504</v>
          </cell>
          <cell r="F802" t="str">
            <v>UPONOR S-PRESS PLUS ШТУЦЕР С НАРУЖНОЙ РЕЗЬБОЙ 20-R1/2"НР '20Ф</v>
          </cell>
        </row>
        <row r="803">
          <cell r="C803">
            <v>1070505</v>
          </cell>
          <cell r="F803" t="str">
            <v>UPONOR S-PRESS PLUS ШТУЦЕР С НАРУЖНОЙ РЕЗЬБОЙ 20-R3/4"НР '10И</v>
          </cell>
        </row>
        <row r="804">
          <cell r="C804">
            <v>1070506</v>
          </cell>
          <cell r="F804" t="str">
            <v>UPONOR S-PRESS PLUS ШТУЦЕР С НАРУЖНОЙ РЕЗЬБОЙ 20-R1"НР '10А</v>
          </cell>
        </row>
        <row r="805">
          <cell r="C805">
            <v>1070507</v>
          </cell>
          <cell r="F805" t="str">
            <v>UPONOR S-PRESS PLUS ШТУЦЕР С НАРУЖНОЙ РЕЗЬБОЙ 25-R3/4"НР '10Ф</v>
          </cell>
        </row>
        <row r="806">
          <cell r="C806">
            <v>1070508</v>
          </cell>
          <cell r="F806" t="str">
            <v>UPONOR S-PRESS PLUS ШТУЦЕР С НАРУЖНОЙ РЕЗЬБОЙ 25-R1"НР '5И</v>
          </cell>
        </row>
        <row r="807">
          <cell r="C807">
            <v>1070509</v>
          </cell>
          <cell r="F807" t="str">
            <v>UPONOR S-PRESS PLUS ШТУЦЕР С НАРУЖНОЙ РЕЗЬБОЙ 32-R1"НР '5И</v>
          </cell>
        </row>
        <row r="808">
          <cell r="C808">
            <v>1070510</v>
          </cell>
          <cell r="F808" t="str">
            <v>UPONOR S-PRESS PLUS ШТУЦЕР С НАРУЖНОЙ РЕЗЬБОЙ 32-R1 1/4"НР '5И</v>
          </cell>
        </row>
        <row r="809">
          <cell r="C809">
            <v>1046901</v>
          </cell>
          <cell r="F809" t="str">
            <v>UPONOR S-PRESS ШТУЦЕР С НАРУЖНОЙ РЕЗЬБОЙ 40-R1 1/4"НР '5И</v>
          </cell>
        </row>
        <row r="810">
          <cell r="C810">
            <v>1046902</v>
          </cell>
          <cell r="F810" t="str">
            <v>UPONOR S-PRESS ШТУЦЕР С НАРУЖНОЙ РЕЗЬБОЙ 40-R1 1/2"НР '5И</v>
          </cell>
        </row>
        <row r="811">
          <cell r="C811">
            <v>1046905</v>
          </cell>
          <cell r="F811" t="str">
            <v>UPONOR S-PRESS ШТУЦЕР С НАРУЖНОЙ РЕЗЬБОЙ 50-R1 1/2"НР '3И</v>
          </cell>
        </row>
        <row r="812">
          <cell r="C812">
            <v>1046906</v>
          </cell>
          <cell r="F812" t="str">
            <v>UPONOR S-PRESS ШТУЦЕР С НАРУЖНОЙ РЕЗЬБОЙ 50-R2"НР '3C</v>
          </cell>
        </row>
        <row r="813">
          <cell r="C813">
            <v>1032895</v>
          </cell>
          <cell r="F813" t="str">
            <v>UPONOR S-PRESS ШТУЦЕР С НАРУЖНОЙ РЕЗЬБОЙ 63-R2"НР '1С</v>
          </cell>
        </row>
        <row r="814">
          <cell r="C814">
            <v>1032896</v>
          </cell>
          <cell r="F814" t="str">
            <v>UPONOR S-PRESS ШТУЦЕР С НАРУЖНОЙ РЕЗЬБОЙ 75-R2 1/2"НР '1С</v>
          </cell>
        </row>
        <row r="815">
          <cell r="C815">
            <v>1070515</v>
          </cell>
          <cell r="F815" t="str">
            <v>UPONOR S-PRESS PLUS ШТУЦЕР С ВНУТРЕННЕЙ РЕЗЬБОЙ 16-RP1/2"ВР '20И</v>
          </cell>
        </row>
        <row r="816">
          <cell r="C816">
            <v>1070516</v>
          </cell>
          <cell r="F816" t="str">
            <v>UPONOR S-PRESS PLUS ШТУЦЕР С ВНУТРЕННЕЙ РЕЗЬБОЙ 20-RP1/2"ВР '15Ф</v>
          </cell>
        </row>
        <row r="817">
          <cell r="C817">
            <v>1070517</v>
          </cell>
          <cell r="F817" t="str">
            <v>UPONOR S-PRESS PLUS ШТУЦЕР С ВНУТРЕННЕЙ РЕЗЬБОЙ 20-RP3/4"ВР '10И</v>
          </cell>
        </row>
        <row r="818">
          <cell r="C818">
            <v>1070518</v>
          </cell>
          <cell r="F818" t="str">
            <v>UPONOR S-PRESS PLUS ШТУЦЕР С ВНУТРЕННЕЙ РЕЗЬБОЙ 20-RP1"ВР '20С</v>
          </cell>
        </row>
        <row r="819">
          <cell r="C819">
            <v>1070519</v>
          </cell>
          <cell r="F819" t="str">
            <v>UPONOR S-PRESS PLUS ШТУЦЕР С ВНУТРЕННЕЙ РЕЗЬБОЙ 25-RP3/4"ВР '5И</v>
          </cell>
        </row>
        <row r="820">
          <cell r="C820">
            <v>1070520</v>
          </cell>
          <cell r="F820" t="str">
            <v>UPONOR S-PRESS PLUS ШТУЦЕР С ВНУТРЕННЕЙ РЕЗЬБОЙ 25-RP1"ВР '5И</v>
          </cell>
        </row>
        <row r="821">
          <cell r="C821">
            <v>1070521</v>
          </cell>
          <cell r="F821" t="str">
            <v>UPONOR S-PRESS PLUS ШТУЦЕР С ВНУТРЕННЕЙ РЕЗЬБОЙ 32-RP1"ВР '5И</v>
          </cell>
        </row>
        <row r="822">
          <cell r="C822">
            <v>1070522</v>
          </cell>
          <cell r="F822" t="str">
            <v>UPONOR S-PRESS PLUS ШТУЦЕР С ВНУТРЕННЕЙ РЕЗЬБОЙ 32-RP1 1/4"ВР '5А</v>
          </cell>
        </row>
        <row r="823">
          <cell r="C823">
            <v>1046903</v>
          </cell>
          <cell r="F823" t="str">
            <v>UPONOR S-PRESS ШТУЦЕР С ВНУТРЕННЕЙ РЕЗЬБОЙ 40-RP1 1/4"ВР '5И</v>
          </cell>
        </row>
        <row r="824">
          <cell r="C824">
            <v>1046904</v>
          </cell>
          <cell r="F824" t="str">
            <v>UPONOR S-PRESS ШТУЦЕР С ВНУТРЕННЕЙ РЕЗЬБОЙ 40-RP1 1/2"ВР '5А</v>
          </cell>
        </row>
        <row r="825">
          <cell r="C825">
            <v>1046907</v>
          </cell>
          <cell r="F825" t="str">
            <v>UPONOR S-PRESS ШТУЦЕР С ВНУТРЕННЕЙ РЕЗЬБОЙ 50-RP1 1/2"ВР '3А</v>
          </cell>
        </row>
        <row r="826">
          <cell r="C826">
            <v>1070602</v>
          </cell>
          <cell r="F826" t="str">
            <v>UPONOR S-PRESS PLUS ШТУЦЕР С НАКИДНОЙ ГАЙКОЙ 16-G1/2"НГ '30И</v>
          </cell>
        </row>
        <row r="827">
          <cell r="C827">
            <v>1070603</v>
          </cell>
          <cell r="F827" t="str">
            <v>UPONOR S-PRESS PLUS ШТУЦЕР С НАКИДНОЙ ГАЙКОЙ 16-G3/4"НГ '20И</v>
          </cell>
        </row>
        <row r="828">
          <cell r="C828">
            <v>1070604</v>
          </cell>
          <cell r="F828" t="str">
            <v>UPONOR S-PRESS PLUS ШТУЦЕР С НАКИДНОЙ ГАЙКОЙ 20-G1/2"НГ '20И</v>
          </cell>
        </row>
        <row r="829">
          <cell r="C829">
            <v>1070605</v>
          </cell>
          <cell r="F829" t="str">
            <v>UPONOR S-PRESS PLUS ШТУЦЕР С НАКИДНОЙ ГАЙКОЙ 20-G3/4"НГ '20И</v>
          </cell>
        </row>
        <row r="830">
          <cell r="C830">
            <v>1070606</v>
          </cell>
          <cell r="F830" t="str">
            <v>UPONOR S-PRESS PLUS ШТУЦЕР С НАКИДНОЙ ГАЙКОЙ 25-G3/4"НГ '15И</v>
          </cell>
        </row>
        <row r="831">
          <cell r="C831">
            <v>1070607</v>
          </cell>
          <cell r="F831" t="str">
            <v>UPONOR S-PRESS PLUS ШТУЦЕР С НАКИДНОЙ ГАЙКОЙ 25-G1"НГ '15И</v>
          </cell>
        </row>
        <row r="832">
          <cell r="C832">
            <v>1070609</v>
          </cell>
          <cell r="F832" t="str">
            <v>UPONOR S-PRESS PLUS ШТУЦЕР С НАКИДНОЙ ГАЙКОЙ 32-G1"НГ '10У</v>
          </cell>
        </row>
        <row r="833">
          <cell r="C833">
            <v>1070610</v>
          </cell>
          <cell r="F833" t="str">
            <v>UPONOR S-PRESS PLUS ШТУЦЕР С НАКИДНОЙ ГАЙКОЙ 32-G1 1/4"НГ '10И</v>
          </cell>
        </row>
        <row r="834">
          <cell r="C834">
            <v>1046937</v>
          </cell>
          <cell r="F834" t="str">
            <v>UPONOR S-PRESS ШТУЦЕР С НАКИДНОЙ ГАЙКОЙ 40-G1 1/2"НГ '5C</v>
          </cell>
        </row>
        <row r="835">
          <cell r="C835">
            <v>1046939</v>
          </cell>
          <cell r="F835" t="str">
            <v>UPONOR S-PRESS ШТУЦЕР С НАКИДНОЙ ГАЙКОЙ 50-G2"НГ '3C</v>
          </cell>
        </row>
        <row r="836">
          <cell r="C836">
            <v>1070527</v>
          </cell>
          <cell r="F836" t="str">
            <v>UPONOR S-PRESS PLUS ОТВОД ЛАТУННЫЙ 16-16 '10У</v>
          </cell>
        </row>
        <row r="837">
          <cell r="C837">
            <v>1070528</v>
          </cell>
          <cell r="F837" t="str">
            <v>UPONOR S-PRESS PLUS ОТВОД ЛАТУННЫЙ 20-20 '10У</v>
          </cell>
        </row>
        <row r="838">
          <cell r="C838">
            <v>1070529</v>
          </cell>
          <cell r="F838" t="str">
            <v>UPONOR S-PRESS PLUS ОТВОД ЛАТУННЫЙ 25-25 '5У</v>
          </cell>
        </row>
        <row r="839">
          <cell r="C839">
            <v>1070530</v>
          </cell>
          <cell r="F839" t="str">
            <v>UPONOR S-PRESS PLUS ОТВОД ЛАТУННЫЙ 32-32 '5У</v>
          </cell>
        </row>
        <row r="840">
          <cell r="C840">
            <v>1070523</v>
          </cell>
          <cell r="F840" t="str">
            <v>UPONOR S-PRESS PLUS УГОЛЬНИК ЛАТУННЫЙ 16-16 '20И</v>
          </cell>
        </row>
        <row r="841">
          <cell r="C841">
            <v>1070524</v>
          </cell>
          <cell r="F841" t="str">
            <v>UPONOR S-PRESS PLUS УГОЛЬНИК ЛАТУННЫЙ 20-20 '10И</v>
          </cell>
        </row>
        <row r="842">
          <cell r="C842">
            <v>1070525</v>
          </cell>
          <cell r="F842" t="str">
            <v>UPONOR S-PRESS PLUS УГОЛЬНИК ЛАТУННЫЙ 25-25 '5И</v>
          </cell>
        </row>
        <row r="843">
          <cell r="C843">
            <v>1070526</v>
          </cell>
          <cell r="F843" t="str">
            <v>UPONOR S-PRESS PLUS УГОЛЬНИК ЛАТУННЫЙ 32-32 '5И</v>
          </cell>
        </row>
        <row r="844">
          <cell r="C844">
            <v>1046908</v>
          </cell>
          <cell r="F844" t="str">
            <v>UPONOR S-PRESS УГОЛЬНИК ЛАТУННЫЙ 40-40 '5И</v>
          </cell>
        </row>
        <row r="845">
          <cell r="C845">
            <v>1046911</v>
          </cell>
          <cell r="F845" t="str">
            <v>UPONOR S-PRESS УГОЛЬНИК ЛАТУННЫЙ 50-50 '3И</v>
          </cell>
        </row>
        <row r="846">
          <cell r="C846">
            <v>1070532</v>
          </cell>
          <cell r="F846" t="str">
            <v>UPONOR S-PRESS PLUS УГОЛЬНИК С НАРУЖНОЙ РЕЗЬБОЙ 16-R1/2"НР '20И</v>
          </cell>
        </row>
        <row r="847">
          <cell r="C847">
            <v>1070533</v>
          </cell>
          <cell r="F847" t="str">
            <v>UPONOR S-PRESS PLUS УГОЛЬНИК С НАРУЖНОЙ РЕЗЬБОЙ 20-R1/2"НР '10И</v>
          </cell>
        </row>
        <row r="848">
          <cell r="C848">
            <v>1070534</v>
          </cell>
          <cell r="F848" t="str">
            <v>UPONOR S-PRESS PLUS УГОЛЬНИК С НАРУЖНОЙ РЕЗЬБОЙ 20-R3/4"НР '10А</v>
          </cell>
        </row>
        <row r="849">
          <cell r="C849">
            <v>1070535</v>
          </cell>
          <cell r="F849" t="str">
            <v>UPONOR S-PRESS PLUS УГОЛЬНИК С НАРУЖНОЙ РЕЗЬБОЙ 25-R3/4"НР '5А</v>
          </cell>
        </row>
        <row r="850">
          <cell r="C850">
            <v>1070536</v>
          </cell>
          <cell r="F850" t="str">
            <v>UPONOR S-PRESS PLUS УГОЛЬНИК С НАРУЖНОЙ РЕЗЬБОЙ 25-R1"НР '5И</v>
          </cell>
        </row>
        <row r="851">
          <cell r="C851">
            <v>1070537</v>
          </cell>
          <cell r="F851" t="str">
            <v>UPONOR S-PRESS PLUS УГОЛЬНИК С НАРУЖНОЙ РЕЗЬБОЙ 32-R1"НР '5А</v>
          </cell>
        </row>
        <row r="852">
          <cell r="C852">
            <v>1046909</v>
          </cell>
          <cell r="F852" t="str">
            <v>UPONOR S-PRESS УГОЛЬНИК С НАРУЖНОЙ РЕЗЬБОЙ 40-R1 1/4"НР '5C</v>
          </cell>
        </row>
        <row r="853">
          <cell r="C853">
            <v>1070539</v>
          </cell>
          <cell r="F853" t="str">
            <v>UPONOR S-PRESS PLUS УГОЛЬНИК С ВНУТРЕННЕЙ РЕЗЬБОЙ 16-RP1/2"ВР '10И</v>
          </cell>
        </row>
        <row r="854">
          <cell r="C854">
            <v>1070540</v>
          </cell>
          <cell r="F854" t="str">
            <v>UPONOR S-PRESS PLUS УГОЛЬНИК С ВНУТРЕННЕЙ РЕЗЬБОЙ 20-RP1/2"ВР '10И</v>
          </cell>
        </row>
        <row r="855">
          <cell r="C855">
            <v>1070541</v>
          </cell>
          <cell r="F855" t="str">
            <v>UPONOR S-PRESS PLUS УГОЛЬНИК С ВНУТРЕННЕЙ РЕЗЬБОЙ 20-RP3/4"ВР '10А</v>
          </cell>
        </row>
        <row r="856">
          <cell r="C856">
            <v>1070542</v>
          </cell>
          <cell r="F856" t="str">
            <v>UPONOR S-PRESS PLUS УГОЛЬНИК С ВНУТРЕННЕЙ РЕЗЬБОЙ 25-RP3/4"ВР '5А</v>
          </cell>
        </row>
        <row r="857">
          <cell r="C857">
            <v>1070543</v>
          </cell>
          <cell r="F857" t="str">
            <v>UPONOR S-PRESS PLUS УГОЛЬНИК С ВНУТРЕННЕЙ РЕЗЬБОЙ 25-RP1"ВР '5A</v>
          </cell>
        </row>
        <row r="858">
          <cell r="C858">
            <v>1070544</v>
          </cell>
          <cell r="F858" t="str">
            <v>UPONOR S-PRESS PLUS УГОЛЬНИК С ВНУТРЕННЕЙ РЕЗЬБОЙ 32-RP1"ВР '5С</v>
          </cell>
        </row>
        <row r="859">
          <cell r="C859">
            <v>1046910</v>
          </cell>
          <cell r="F859" t="str">
            <v>UPONOR S-PRESS УГОЛЬНИК С ВНУТРЕННЕЙ РЕЗЬБОЙ 40-RP1 1/2"ВР '5C</v>
          </cell>
        </row>
        <row r="860">
          <cell r="C860">
            <v>1046912</v>
          </cell>
          <cell r="F860" t="str">
            <v>UPONOR S-PRESS УГОЛЬНИК С ВНУТРЕННЕЙ РЕЗЬБОЙ 50-RP1 1/2"ВР '3C</v>
          </cell>
        </row>
        <row r="861">
          <cell r="C861">
            <v>1070612</v>
          </cell>
          <cell r="F861" t="str">
            <v>UPONOR S-PRESS PLUS УГОЛЬНИК С НАКИДНОЙ ГАЙКОЙ 16-G1/2"НГ '20У</v>
          </cell>
        </row>
        <row r="862">
          <cell r="C862">
            <v>1070613</v>
          </cell>
          <cell r="F862" t="str">
            <v>UPONOR S-PRESS PLUS УГОЛЬНИК С НАКИДНОЙ ГАЙКОЙ 20-G1/2"НГ '20У</v>
          </cell>
        </row>
        <row r="863">
          <cell r="C863">
            <v>1070614</v>
          </cell>
          <cell r="F863" t="str">
            <v>UPONOR S-PRESS PLUS УГОЛЬНИК С НАКИДНОЙ ГАЙКОЙ 25-G3/4"НГ '10У</v>
          </cell>
        </row>
        <row r="864">
          <cell r="C864">
            <v>1070545</v>
          </cell>
          <cell r="F864" t="str">
            <v>UPONOR S-PRESS PLUS УГОЛЬНИК 45° ЛАТУННЫЙ 25-25 '5С</v>
          </cell>
        </row>
        <row r="865">
          <cell r="C865">
            <v>1070546</v>
          </cell>
          <cell r="F865" t="str">
            <v>UPONOR S-PRESS PLUS УГОЛЬНИК 45° ЛАТУННЫЙ 32-32 '5С</v>
          </cell>
        </row>
        <row r="866">
          <cell r="C866">
            <v>1046913</v>
          </cell>
          <cell r="F866" t="str">
            <v>UPONOR S-PRESS УГОЛЬНИК 45° ЛАТУННЫЙ 40-40 '5C</v>
          </cell>
        </row>
        <row r="867">
          <cell r="C867">
            <v>1046914</v>
          </cell>
          <cell r="F867" t="str">
            <v>UPONOR S-PRESS УГОЛЬНИК 45° ЛАТУННЫЙ 50-50 '3C</v>
          </cell>
        </row>
        <row r="868">
          <cell r="C868">
            <v>1070547</v>
          </cell>
          <cell r="F868" t="str">
            <v>UPONOR S-PRESS PLUS СОЕДИНИТЕЛЬ ЛАТУННЫЙ 16-16 '20И</v>
          </cell>
        </row>
        <row r="869">
          <cell r="C869">
            <v>1070548</v>
          </cell>
          <cell r="F869" t="str">
            <v>UPONOR S-PRESS PLUS СОЕДИНИТЕЛЬ ЛАТУННЫЙ 20-20 '10И</v>
          </cell>
        </row>
        <row r="870">
          <cell r="C870">
            <v>1070549</v>
          </cell>
          <cell r="F870" t="str">
            <v>UPONOR S-PRESS PLUS СОЕДИНИТЕЛЬ ЛАТУННЫЙ 25-25 '10А</v>
          </cell>
        </row>
        <row r="871">
          <cell r="C871">
            <v>1070550</v>
          </cell>
          <cell r="F871" t="str">
            <v>UPONOR S-PRESS PLUS СОЕДИНИТЕЛЬ ЛАТУННЫЙ 32-32 '5А</v>
          </cell>
        </row>
        <row r="872">
          <cell r="C872">
            <v>1046932</v>
          </cell>
          <cell r="F872" t="str">
            <v>UPONOR S-PRESS СОЕДИНИТЕЛЬ ЛАТУННЫЙ 40-40 '5И</v>
          </cell>
        </row>
        <row r="873">
          <cell r="C873">
            <v>1046935</v>
          </cell>
          <cell r="F873" t="str">
            <v>UPONOR S-PRESS СОЕДИНИТЕЛЬ ЛАТУННЫЙ 50-50 '3C</v>
          </cell>
        </row>
        <row r="874">
          <cell r="C874">
            <v>1015162</v>
          </cell>
          <cell r="F874" t="str">
            <v>UPONOR S-PRESS ПЕРЕХОДНИК ЛАТУННЫЙ 16-14 '20С</v>
          </cell>
        </row>
        <row r="875">
          <cell r="C875">
            <v>1015172</v>
          </cell>
          <cell r="F875" t="str">
            <v>UPONOR S-PRESS ПЕРЕХОДНИК ЛАТУННЫЙ 18-16 '20С</v>
          </cell>
        </row>
        <row r="876">
          <cell r="C876">
            <v>1015185</v>
          </cell>
          <cell r="F876" t="str">
            <v>UPONOR S-PRESS ПЕРЕХОДНИК ЛАТУННЫЙ 20-18 '10C</v>
          </cell>
        </row>
        <row r="877">
          <cell r="C877">
            <v>1118706</v>
          </cell>
          <cell r="F877" t="str">
            <v>UPONOR S-PRESS PLUS СОЕДИНИТЕЛЬ НАДВИЖНОЙ 16-16 '10C</v>
          </cell>
        </row>
        <row r="878">
          <cell r="C878">
            <v>1118707</v>
          </cell>
          <cell r="F878" t="str">
            <v>UPONOR S-PRESS PLUS СОЕДИНИТЕЛЬ НАДВИЖНОЙ 20-20 '10C</v>
          </cell>
        </row>
        <row r="879">
          <cell r="C879">
            <v>1118708</v>
          </cell>
          <cell r="F879" t="str">
            <v>UPONOR S-PRESS PLUS СОЕДИНИТЕЛЬ НАДВИЖНОЙ 25-25 '5C</v>
          </cell>
        </row>
        <row r="880">
          <cell r="C880">
            <v>1118709</v>
          </cell>
          <cell r="F880" t="str">
            <v>UPONOR S-PRESS PLUS СОЕДИНИТЕЛЬ НАДВИЖНОЙ 32-32 '5C</v>
          </cell>
        </row>
        <row r="881">
          <cell r="C881">
            <v>1118710</v>
          </cell>
          <cell r="F881" t="str">
            <v>UPONOR S-PRESS PLUS СОЕДИНИТЕЛЬ НАДВИЖНОЙ 40-40 '3C</v>
          </cell>
        </row>
        <row r="882">
          <cell r="C882">
            <v>1070552</v>
          </cell>
          <cell r="F882" t="str">
            <v>UPONOR S-PRESS PLUS ПЕРЕХОДНИК ЛАТУННЫЙ 20-16 '20А</v>
          </cell>
        </row>
        <row r="883">
          <cell r="C883">
            <v>1070553</v>
          </cell>
          <cell r="F883" t="str">
            <v>UPONOR S-PRESS PLUS ПЕРЕХОДНИК ЛАТУННЫЙ 25-16 '10А</v>
          </cell>
        </row>
        <row r="884">
          <cell r="C884">
            <v>1070554</v>
          </cell>
          <cell r="F884" t="str">
            <v>UPONOR S-PRESS PLUS ПЕРЕХОДНИК ЛАТУННЫЙ 25-20 '10И</v>
          </cell>
        </row>
        <row r="885">
          <cell r="C885">
            <v>1070555</v>
          </cell>
          <cell r="F885" t="str">
            <v>UPONOR S-PRESS PLUS ПЕРЕХОДНИК ЛАТУННЫЙ 32-20 '10А</v>
          </cell>
        </row>
        <row r="886">
          <cell r="C886">
            <v>1070556</v>
          </cell>
          <cell r="F886" t="str">
            <v>UPONOR S-PRESS PLUS ПЕРЕХОДНИК ЛАТУННЫЙ 32-25 '10А</v>
          </cell>
        </row>
        <row r="887">
          <cell r="C887">
            <v>1046930</v>
          </cell>
          <cell r="F887" t="str">
            <v>UPONOR S-PRESS ПЕРЕХОДНИК ЛАТУННЫЙ 40-25 '5В</v>
          </cell>
        </row>
        <row r="888">
          <cell r="C888">
            <v>1046931</v>
          </cell>
          <cell r="F888" t="str">
            <v>UPONOR S-PRESS ПЕРЕХОДНИК ЛАТУННЫЙ 40-32 '5В</v>
          </cell>
        </row>
        <row r="889">
          <cell r="C889">
            <v>1046933</v>
          </cell>
          <cell r="F889" t="str">
            <v>UPONOR S-PRESS ПЕРЕХОДНИК ЛАТУННЫЙ 50-32 '3В</v>
          </cell>
        </row>
        <row r="890">
          <cell r="C890">
            <v>1046934</v>
          </cell>
          <cell r="F890" t="str">
            <v>UPONOR S-PRESS ПЕРЕХОДНИК ЛАТУННЫЙ 50-40 '3C</v>
          </cell>
        </row>
        <row r="891">
          <cell r="C891">
            <v>1014886</v>
          </cell>
          <cell r="F891" t="str">
            <v>UPONOR S-PRESS ТРОЙНИК РАВНОПРОХОДНОЙ ЛАТУННЫЙ 14-14-14 '10С</v>
          </cell>
        </row>
        <row r="892">
          <cell r="C892">
            <v>1070560</v>
          </cell>
          <cell r="F892" t="str">
            <v>UPONOR S-PRESS PLUS ТРОЙНИК РАВНОПРОХОДНОЙ ЛАТУННЫЙ 16-16-16 '10И</v>
          </cell>
        </row>
        <row r="893">
          <cell r="C893">
            <v>1070561</v>
          </cell>
          <cell r="F893" t="str">
            <v>UPONOR S-PRESS PLUS ТРОЙНИК РАВНОПРОХОДНОЙ ЛАТУННЫЙ 20-20-20 '10И</v>
          </cell>
        </row>
        <row r="894">
          <cell r="C894">
            <v>1070562</v>
          </cell>
          <cell r="F894" t="str">
            <v>UPONOR S-PRESS PLUS ТРОЙНИК РАВНОПРОХОДНОЙ ЛАТУННЫЙ 25-25-25 '5И</v>
          </cell>
        </row>
        <row r="895">
          <cell r="C895">
            <v>1070563</v>
          </cell>
          <cell r="F895" t="str">
            <v>UPONOR S-PRESS PLUS ТРОЙНИК РАВНОПРОХОДНОЙ ЛАТУННЫЙ 32-32-32 '5И</v>
          </cell>
        </row>
        <row r="896">
          <cell r="C896">
            <v>1046921</v>
          </cell>
          <cell r="F896" t="str">
            <v>UPONOR S-PRESS ТРОЙНИК РАВНОПРОХОДНОЙ ЛАТУННЫЙ 40-40-40 '5С</v>
          </cell>
        </row>
        <row r="897">
          <cell r="C897">
            <v>1046928</v>
          </cell>
          <cell r="F897" t="str">
            <v>UPONOR S-PRESS ТРОЙНИК РАВНОПРОХОДНОЙ ЛАТУННЫЙ 50-50-50 '3C</v>
          </cell>
        </row>
        <row r="898">
          <cell r="C898">
            <v>1014888</v>
          </cell>
          <cell r="F898" t="str">
            <v>UPONOR S-PRESS ТРОЙНИК РЕДУКЦИОННЫЙ ЛАТУННЫЙ 14-16-14 '10С</v>
          </cell>
        </row>
        <row r="899">
          <cell r="C899">
            <v>1014912</v>
          </cell>
          <cell r="F899" t="str">
            <v>UPONOR S-PRESS ТРОЙНИК РЕДУКЦИОННЫЙ ЛАТУННЫЙ 16-14-14 '10С</v>
          </cell>
        </row>
        <row r="900">
          <cell r="C900">
            <v>1014915</v>
          </cell>
          <cell r="F900" t="str">
            <v>UPONOR S-PRESS ТРОЙНИК РЕДУКЦИОННЫЙ ЛАТУННЫЙ 16-14-16 '10С</v>
          </cell>
        </row>
        <row r="901">
          <cell r="C901">
            <v>1070566</v>
          </cell>
          <cell r="F901" t="str">
            <v>UPONOR S-PRESS PLUS ТРОЙНИК РЕДУКЦИОННЫЙ ЛАТУННЫЙ 16-20-16 '10А</v>
          </cell>
        </row>
        <row r="902">
          <cell r="C902">
            <v>1070567</v>
          </cell>
          <cell r="F902" t="str">
            <v>UPONOR S-PRESS PLUS ТРОЙНИК РЕДУКЦИОННЫЙ ЛАТУННЫЙ 20-16-16 '10И</v>
          </cell>
        </row>
        <row r="903">
          <cell r="C903">
            <v>1070568</v>
          </cell>
          <cell r="F903" t="str">
            <v>UPONOR S-PRESS PLUS ТРОЙНИК РЕДУКЦИОННЫЙ ЛАТУННЫЙ 20-16-20 '20И</v>
          </cell>
        </row>
        <row r="904">
          <cell r="C904">
            <v>1070569</v>
          </cell>
          <cell r="F904" t="str">
            <v>UPONOR S-PRESS PLUS ТРОЙНИК РЕДУКЦИОННЫЙ ЛАТУННЫЙ 20-20-16 '20И</v>
          </cell>
        </row>
        <row r="905">
          <cell r="C905">
            <v>1070570</v>
          </cell>
          <cell r="F905" t="str">
            <v>UPONOR S-PRESS PLUS ТРОЙНИК РЕДУКЦИОННЫЙ ЛАТУННЫЙ 20-25-16 '10А</v>
          </cell>
        </row>
        <row r="906">
          <cell r="C906">
            <v>1070571</v>
          </cell>
          <cell r="F906" t="str">
            <v>UPONOR S-PRESS PLUS ТРОЙНИК РЕДУКЦИОННЫЙ ЛАТУННЫЙ 20-25-20 '10А</v>
          </cell>
        </row>
        <row r="907">
          <cell r="C907">
            <v>1070572</v>
          </cell>
          <cell r="F907" t="str">
            <v>UPONOR S-PRESS PLUS ТРОЙНИК РЕДУКЦИОННЫЙ ЛАТУННЫЙ 25-16-16 '5А</v>
          </cell>
        </row>
        <row r="908">
          <cell r="C908">
            <v>1070573</v>
          </cell>
          <cell r="F908" t="str">
            <v>UPONOR S-PRESS PLUS ТРОЙНИК РЕДУКЦИОННЫЙ ЛАТУННЫЙ 25-16-20 '5А</v>
          </cell>
        </row>
        <row r="909">
          <cell r="C909">
            <v>1070574</v>
          </cell>
          <cell r="F909" t="str">
            <v>UPONOR S-PRESS PLUS ТРОЙНИК РЕДУКЦИОННЫЙ ЛАТУННЫЙ 25-16-25 '5И</v>
          </cell>
        </row>
        <row r="910">
          <cell r="C910">
            <v>1070575</v>
          </cell>
          <cell r="F910" t="str">
            <v>UPONOR S-PRESS PLUS ТРОЙНИК РЕДУКЦИОННЫЙ ЛАТУННЫЙ 25-20-16 '5А</v>
          </cell>
        </row>
        <row r="911">
          <cell r="C911">
            <v>1070576</v>
          </cell>
          <cell r="F911" t="str">
            <v>UPONOR S-PRESS PLUS ТРОЙНИК РЕДУКЦИОННЫЙ ЛАТУННЫЙ 25-20-20 '5А</v>
          </cell>
        </row>
        <row r="912">
          <cell r="C912">
            <v>1070577</v>
          </cell>
          <cell r="F912" t="str">
            <v>UPONOR S-PRESS PLUS ТРОЙНИК РЕДУКЦИОННЫЙ ЛАТУННЫЙ 25-20-25 '5И</v>
          </cell>
        </row>
        <row r="913">
          <cell r="C913">
            <v>1070578</v>
          </cell>
          <cell r="F913" t="str">
            <v>UPONOR S-PRESS PLUS ТРОЙНИК РЕДУКЦИОННЫЙ ЛАТУННЫЙ 25-25-16 '5А</v>
          </cell>
        </row>
        <row r="914">
          <cell r="C914">
            <v>1070579</v>
          </cell>
          <cell r="F914" t="str">
            <v>UPONOR S-PRESS PLUS ТРОЙНИК РЕДУКЦИОННЫЙ ЛАТУННЫЙ 25-32-25 '5С</v>
          </cell>
        </row>
        <row r="915">
          <cell r="C915">
            <v>1070580</v>
          </cell>
          <cell r="F915" t="str">
            <v>UPONOR S-PRESS PLUS ТРОЙНИК РЕДУКЦИОННЫЙ ЛАТУННЫЙ 32-16-32 '5А</v>
          </cell>
        </row>
        <row r="916">
          <cell r="C916">
            <v>1070581</v>
          </cell>
          <cell r="F916" t="str">
            <v>UPONOR S-PRESS PLUS ТРОЙНИК РЕДУКЦИОННЫЙ ЛАТУННЫЙ 32-20-32 '5А</v>
          </cell>
        </row>
        <row r="917">
          <cell r="C917">
            <v>1070582</v>
          </cell>
          <cell r="F917" t="str">
            <v>UPONOR S-PRESS PLUS ТРОЙНИК РЕДУКЦИОННЫЙ ЛАТУННЫЙ 32-25-25 '5А</v>
          </cell>
        </row>
        <row r="918">
          <cell r="C918">
            <v>1070583</v>
          </cell>
          <cell r="F918" t="str">
            <v>UPONOR S-PRESS PLUS ТРОЙНИК РЕДУКЦИОННЫЙ ЛАТУННЫЙ 32-25-32 '5А</v>
          </cell>
        </row>
        <row r="919">
          <cell r="C919">
            <v>1046916</v>
          </cell>
          <cell r="F919" t="str">
            <v>UPONOR S-PRESS ТРОЙНИК РЕДУКЦИОННЫЙ ЛАТУННЫЙ 40-20-40 '5В</v>
          </cell>
        </row>
        <row r="920">
          <cell r="C920">
            <v>1046917</v>
          </cell>
          <cell r="F920" t="str">
            <v>UPONOR S-PRESS ТРОЙНИК РЕДУКЦИОННЫЙ ЛАТУННЫЙ 40-25-32 '5В</v>
          </cell>
        </row>
        <row r="921">
          <cell r="C921">
            <v>1046918</v>
          </cell>
          <cell r="F921" t="str">
            <v>UPONOR S-PRESS ТРОЙНИК РЕДУКЦИОННЫЙ ЛАТУННЫЙ 40-25-40 '5В</v>
          </cell>
        </row>
        <row r="922">
          <cell r="C922">
            <v>1046919</v>
          </cell>
          <cell r="F922" t="str">
            <v>UPONOR S-PRESS ТРОЙНИК РЕДУКЦИОННЫЙ ЛАТУННЫЙ 40-32-32 '5В</v>
          </cell>
        </row>
        <row r="923">
          <cell r="C923">
            <v>1046920</v>
          </cell>
          <cell r="F923" t="str">
            <v>UPONOR S-PRESS ТРОЙНИК РЕДУКЦИОННЫЙ ЛАТУННЫЙ 40-32-40 '5В</v>
          </cell>
        </row>
        <row r="924">
          <cell r="C924">
            <v>1046924</v>
          </cell>
          <cell r="F924" t="str">
            <v>UPONOR S-PRESS ТРОЙНИК РЕДУКЦИОННЫЙ ЛАТУННЫЙ 50-25-40 '3В</v>
          </cell>
        </row>
        <row r="925">
          <cell r="C925">
            <v>1046925</v>
          </cell>
          <cell r="F925" t="str">
            <v>UPONOR S-PRESS ТРОЙНИК РЕДУКЦИОННЫЙ ЛАТУННЫЙ 50-25-50 '3В</v>
          </cell>
        </row>
        <row r="926">
          <cell r="C926">
            <v>1046926</v>
          </cell>
          <cell r="F926" t="str">
            <v>UPONOR S-PRESS ТРОЙНИК РЕДУКЦИОННЫЙ ЛАТУННЫЙ 50-32-50 '3В</v>
          </cell>
        </row>
        <row r="927">
          <cell r="C927">
            <v>1046927</v>
          </cell>
          <cell r="F927" t="str">
            <v>UPONOR S-PRESS ТРОЙНИК РЕДУКЦИОННЫЙ ЛАТУННЫЙ 50-40-50 '3C</v>
          </cell>
        </row>
        <row r="928">
          <cell r="C928">
            <v>1070592</v>
          </cell>
          <cell r="F928" t="str">
            <v>UPONOR S-PRESS PLUS ТРОЙНИК С НАРУЖНОЙ РЕЗЬБОЙ 16-R1/2"НР-16 '10А</v>
          </cell>
        </row>
        <row r="929">
          <cell r="C929">
            <v>1070593</v>
          </cell>
          <cell r="F929" t="str">
            <v>UPONOR S-PRESS PLUS ТРОЙНИК С НАРУЖНОЙ РЕЗЬБОЙ 25-R3/4"НР-25 '5А</v>
          </cell>
        </row>
        <row r="930">
          <cell r="C930">
            <v>1070594</v>
          </cell>
          <cell r="F930" t="str">
            <v>UPONOR S-PRESS PLUS ТРОЙНИК С НАРУЖНОЙ РЕЗЬБОЙ 32-R3/4"НР-32 '5С</v>
          </cell>
        </row>
        <row r="931">
          <cell r="C931">
            <v>1070595</v>
          </cell>
          <cell r="F931" t="str">
            <v>UPONOR S-PRESS PLUS ТРОЙНИК С ВНУТРЕННЕЙ РЕЗЬБОЙ 16-RP1/2"ВР-16 '10А</v>
          </cell>
        </row>
        <row r="932">
          <cell r="C932">
            <v>1070596</v>
          </cell>
          <cell r="F932" t="str">
            <v>UPONOR S-PRESS PLUS ТРОЙНИК С ВНУТРЕННЕЙ РЕЗЬБОЙ 20-RP1/2"ВР-20 '15А</v>
          </cell>
        </row>
        <row r="933">
          <cell r="C933">
            <v>1070597</v>
          </cell>
          <cell r="F933" t="str">
            <v>UPONOR S-PRESS PLUS ТРОЙНИК С ВНУТРЕННЕЙ РЕЗЬБОЙ 20-RP3/4"ВР-20 '10С</v>
          </cell>
        </row>
        <row r="934">
          <cell r="C934">
            <v>1070598</v>
          </cell>
          <cell r="F934" t="str">
            <v>UPONOR S-PRESS PLUS ТРОЙНИК С ВНУТРЕННЕЙ РЕЗЬБОЙ 25-RP1/2"ВР-25 '5А</v>
          </cell>
        </row>
        <row r="935">
          <cell r="C935">
            <v>1070599</v>
          </cell>
          <cell r="F935" t="str">
            <v>UPONOR S-PRESS PLUS ТРОЙНИК С ВНУТРЕННЕЙ РЕЗЬБОЙ 25-RP3/4"ВР-25 '5А</v>
          </cell>
        </row>
        <row r="936">
          <cell r="C936">
            <v>1070600</v>
          </cell>
          <cell r="F936" t="str">
            <v>UPONOR S-PRESS PLUS ТРОЙНИК С ВНУТРЕННЕЙ РЕЗЬБОЙ 32-RP1/2"ВР-32 '5И</v>
          </cell>
        </row>
        <row r="937">
          <cell r="C937">
            <v>1070601</v>
          </cell>
          <cell r="F937" t="str">
            <v>UPONOR S-PRESS PLUS ТРОЙНИК С ВНУТРЕННЕЙ РЕЗЬБОЙ 32-RP3/4"ВР-32 '5С</v>
          </cell>
        </row>
        <row r="938">
          <cell r="C938">
            <v>1046922</v>
          </cell>
          <cell r="F938" t="str">
            <v>UPONOR S-PRESS ТРОЙНИК С ВНУТРЕННЕЙ РЕЗЬБОЙ ЛАТУННЫЙ 40-RP1/2"ВР-40 '5C</v>
          </cell>
        </row>
        <row r="939">
          <cell r="C939">
            <v>1046923</v>
          </cell>
          <cell r="F939" t="str">
            <v>UPONOR S-PRESS ТРОЙНИК С ВНУТРЕННЕЙ РЕЗЬБОЙ ЛАТУННЫЙ 40-RP3/4"ВР-40 '5C</v>
          </cell>
        </row>
        <row r="940">
          <cell r="C940">
            <v>1046929</v>
          </cell>
          <cell r="F940" t="str">
            <v>UPONOR S-PRESS ТРОЙНИК С ВНУТРЕННЕЙ РЕЗЬБОЙ ЛАТУННЫЙ 50-RP1"ВР-50 '3C</v>
          </cell>
        </row>
        <row r="941">
          <cell r="C941">
            <v>1070621</v>
          </cell>
          <cell r="F941" t="str">
            <v>UPONOR S-PRESS PLUS ЗАГЛУШКА 16 '40С</v>
          </cell>
        </row>
        <row r="942">
          <cell r="C942">
            <v>1070622</v>
          </cell>
          <cell r="F942" t="str">
            <v>UPONOR S-PRESS PLUS ЗАГЛУШКА 20 '20С</v>
          </cell>
        </row>
        <row r="943">
          <cell r="C943">
            <v>1070623</v>
          </cell>
          <cell r="F943" t="str">
            <v>UPONOR S-PRESS PLUS ЗАГЛУШКА 25 '10С</v>
          </cell>
        </row>
        <row r="944">
          <cell r="C944">
            <v>1070624</v>
          </cell>
          <cell r="F944" t="str">
            <v>UPONOR S-PRESS PLUS ЗАГЛУШКА 32 '5С</v>
          </cell>
        </row>
        <row r="945">
          <cell r="C945">
            <v>1070615</v>
          </cell>
          <cell r="F945" t="str">
            <v>UPONOR S-PRESS PLUS ПЕРЕХОДНИК НА МЕДНУЮ ТРУБКУ 16-15CU '20У</v>
          </cell>
        </row>
        <row r="946">
          <cell r="C946">
            <v>1070707</v>
          </cell>
          <cell r="F946" t="str">
            <v>UPONOR S-PRESS PLUS ПЕРЕХОДНИК НА МЕДНУЮ ТРУБКУ 20-15CU '10У</v>
          </cell>
        </row>
        <row r="947">
          <cell r="C947">
            <v>1070617</v>
          </cell>
          <cell r="F947" t="str">
            <v>UPONOR S-PRESS PLUS ПЕРЕХОДНИК НА МЕДНУЮ ТРУБКУ 20-22CU '15С</v>
          </cell>
        </row>
        <row r="948">
          <cell r="C948">
            <v>1070618</v>
          </cell>
          <cell r="F948" t="str">
            <v>UPONOR S-PRESS PLUS ПЕРЕХОДНИК НА МЕДНУЮ ТРУБКУ 25-22CU '5С</v>
          </cell>
        </row>
        <row r="949">
          <cell r="C949">
            <v>1022714</v>
          </cell>
          <cell r="F949" t="str">
            <v>UPONOR S-PRESS УГОЛЬНИК КОМПОЗИЦИОННЫЙ PPSU 16-16 '10Щ</v>
          </cell>
        </row>
        <row r="950">
          <cell r="C950">
            <v>1022715</v>
          </cell>
          <cell r="F950" t="str">
            <v>UPONOR S-PRESS УГОЛЬНИК КОМПОЗИЦИОННЫЙ PPSU 20-20 '10Щ</v>
          </cell>
        </row>
        <row r="951">
          <cell r="C951">
            <v>1022716</v>
          </cell>
          <cell r="F951" t="str">
            <v>UPONOR S-PRESS УГОЛЬНИК КОМПОЗИЦИОННЫЙ PPSU 25-25 '5Щ</v>
          </cell>
        </row>
        <row r="952">
          <cell r="C952">
            <v>1022717</v>
          </cell>
          <cell r="F952" t="str">
            <v>UPONOR S-PRESS УГОЛЬНИК КОМПОЗИЦИОННЫЙ PPSU 32-32 '5Щ</v>
          </cell>
        </row>
        <row r="953">
          <cell r="C953">
            <v>1022718</v>
          </cell>
          <cell r="F953" t="str">
            <v>UPONOR S-PRESS ТРОЙНИК РАВНОПРОХОДНОЙ КОМПОЗИЦИОННЫЙ PPSU 16-16-16 '10Щ</v>
          </cell>
        </row>
        <row r="954">
          <cell r="C954">
            <v>1022719</v>
          </cell>
          <cell r="F954" t="str">
            <v>UPONOR S-PRESS ТРОЙНИК РАВНОПРОХОДНОЙ КОМПОЗИЦИОННЫЙ PPSU 20-20-20 '10Щ</v>
          </cell>
        </row>
        <row r="955">
          <cell r="C955">
            <v>1022720</v>
          </cell>
          <cell r="F955" t="str">
            <v>UPONOR S-PRESS ТРОЙНИК РАВНОПРОХОДНОЙ КОМПОЗИЦИОННЫЙ PPSU 25-25-25 '5Щ</v>
          </cell>
        </row>
        <row r="956">
          <cell r="C956">
            <v>1022721</v>
          </cell>
          <cell r="F956" t="str">
            <v>UPONOR S-PRESS ТРОЙНИК РАВНОПРОХОДНОЙ КОМПОЗИЦИОННЫЙ PPSU 32-32-32 '5Щ</v>
          </cell>
        </row>
        <row r="957">
          <cell r="C957">
            <v>1022722</v>
          </cell>
          <cell r="F957" t="str">
            <v>UPONOR S-PRESS ТРОЙНИК РЕДУКЦИОННЫЙ КОМПОЗИЦИОННЫЙ PPSU 16-20-16 '10Щ</v>
          </cell>
        </row>
        <row r="958">
          <cell r="C958">
            <v>1022723</v>
          </cell>
          <cell r="F958" t="str">
            <v>UPONOR S-PRESS ТРОЙНИК РЕДУКЦИОННЫЙ КОМПОЗИЦИОННЫЙ PPSU 20-16-16 '10Щ</v>
          </cell>
        </row>
        <row r="959">
          <cell r="C959">
            <v>1022724</v>
          </cell>
          <cell r="F959" t="str">
            <v>UPONOR S-PRESS ТРОЙНИК РЕДУКЦИОННЫЙ КОМПОЗИЦИОННЫЙ PPSU 20-16-20 '10Щ</v>
          </cell>
        </row>
        <row r="960">
          <cell r="C960">
            <v>1022725</v>
          </cell>
          <cell r="F960" t="str">
            <v>UPONOR S-PRESS ТРОЙНИК РЕДУКЦИОННЫЙ КОМПОЗИЦИОННЫЙ PPSU 20-20-16 '10Щ</v>
          </cell>
        </row>
        <row r="961">
          <cell r="C961">
            <v>1022726</v>
          </cell>
          <cell r="F961" t="str">
            <v>UPONOR S-PRESS ТРОЙНИК РЕДУКЦИОННЫЙ КОМПОЗИЦИОННЫЙ PPSU 20-25-20 '10Щ</v>
          </cell>
        </row>
        <row r="962">
          <cell r="C962">
            <v>1022727</v>
          </cell>
          <cell r="F962" t="str">
            <v>UPONOR S-PRESS ТРОЙНИК РЕДУКЦИОННЫЙ КОМПОЗИЦИОННЫЙ PPSU 25-16-16 '5Щ</v>
          </cell>
        </row>
        <row r="963">
          <cell r="C963">
            <v>1022728</v>
          </cell>
          <cell r="F963" t="str">
            <v>UPONOR S-PRESS ТРОЙНИК РЕДУКЦИОННЫЙ КОМПОЗИЦИОННЫЙ PPSU 25-16-20 '5Щ</v>
          </cell>
        </row>
        <row r="964">
          <cell r="C964">
            <v>1022729</v>
          </cell>
          <cell r="F964" t="str">
            <v>UPONOR S-PRESS ТРОЙНИК РЕДУКЦИОННЫЙ КОМПОЗИЦИОННЫЙ PPSU 25-16-25 '5Щ</v>
          </cell>
        </row>
        <row r="965">
          <cell r="C965">
            <v>1022730</v>
          </cell>
          <cell r="F965" t="str">
            <v>UPONOR S-PRESS ТРОЙНИК РЕДУКЦИОННЫЙ КОМПОЗИЦИОННЫЙ PPSU 25-20-20 '5Щ</v>
          </cell>
        </row>
        <row r="966">
          <cell r="C966">
            <v>1022731</v>
          </cell>
          <cell r="F966" t="str">
            <v>UPONOR S-PRESS ТРОЙНИК РЕДУКЦИОННЫЙ КОМПОЗИЦИОННЫЙ PPSU 25-20-25 '5Щ</v>
          </cell>
        </row>
        <row r="967">
          <cell r="C967">
            <v>1022732</v>
          </cell>
          <cell r="F967" t="str">
            <v>UPONOR S-PRESS ТРОЙНИК РЕДУКЦИОННЫЙ КОМПОЗИЦИОННЫЙ PPSU 32-16-32 '5Щ</v>
          </cell>
        </row>
        <row r="968">
          <cell r="C968">
            <v>1022733</v>
          </cell>
          <cell r="F968" t="str">
            <v>UPONOR S-PRESS ТРОЙНИК РЕДУКЦИОННЫЙ КОМПОЗИЦИОННЫЙ PPSU 32-20-32 '5Щ</v>
          </cell>
        </row>
        <row r="969">
          <cell r="C969">
            <v>1022734</v>
          </cell>
          <cell r="F969" t="str">
            <v>UPONOR S-PRESS ТРОЙНИК РЕДУКЦИОННЫЙ КОМПОЗИЦИОННЫЙ PPSU 32-25-25 '5Щ</v>
          </cell>
        </row>
        <row r="970">
          <cell r="C970">
            <v>1022735</v>
          </cell>
          <cell r="F970" t="str">
            <v>UPONOR S-PRESS ТРОЙНИК РЕДУКЦИОННЫЙ КОМПОЗИЦИОННЫЙ PPSU 32-25-32 '5Щ</v>
          </cell>
        </row>
        <row r="971">
          <cell r="C971">
            <v>1046392</v>
          </cell>
          <cell r="F971" t="str">
            <v>UPONOR S-PRESS ТРОЙНИК РЕДУКЦИОННЫЙ КОМПОЗИЦИОННЫЙ PPSU 40-20-40 '5Щ</v>
          </cell>
        </row>
        <row r="972">
          <cell r="C972">
            <v>1046393</v>
          </cell>
          <cell r="F972" t="str">
            <v>UPONOR S-PRESS ТРОЙНИК РЕДУКЦИОННЫЙ КОМПОЗИЦИОННЫЙ PPSU 40-25-32 '5Щ</v>
          </cell>
        </row>
        <row r="973">
          <cell r="C973">
            <v>1046394</v>
          </cell>
          <cell r="F973" t="str">
            <v>UPONOR S-PRESS ТРОЙНИК РЕДУКЦИОННЫЙ КОМПОЗИЦИОННЫЙ PPSU 40-25-40 '5Щ</v>
          </cell>
        </row>
        <row r="974">
          <cell r="C974">
            <v>1046395</v>
          </cell>
          <cell r="F974" t="str">
            <v>UPONOR S-PRESS ТРОЙНИК РЕДУКЦИОННЫЙ КОМПОЗИЦИОННЫЙ PPSU 40-32-32 '5Щ</v>
          </cell>
        </row>
        <row r="975">
          <cell r="C975">
            <v>1046396</v>
          </cell>
          <cell r="F975" t="str">
            <v>UPONOR S-PRESS ТРОЙНИК РЕДУКЦИОННЫЙ КОМПОЗИЦИОННЫЙ PPSU 40-32-40 '5Щ</v>
          </cell>
        </row>
        <row r="976">
          <cell r="C976">
            <v>1046397</v>
          </cell>
          <cell r="F976" t="str">
            <v>UPONOR S-PRESS ТРОЙНИК РЕДУКЦИОННЫЙ КОМПОЗИЦИОННЫЙ PPSU 50-25-40 '3Щ</v>
          </cell>
        </row>
        <row r="977">
          <cell r="C977">
            <v>1046398</v>
          </cell>
          <cell r="F977" t="str">
            <v>UPONOR S-PRESS ТРОЙНИК РЕДУКЦИОННЫЙ КОМПОЗИЦИОННЫЙ PPSU 50-25-50 '3Щ</v>
          </cell>
        </row>
        <row r="978">
          <cell r="C978">
            <v>1046399</v>
          </cell>
          <cell r="F978" t="str">
            <v>UPONOR S-PRESS ТРОЙНИК РЕДУКЦИОННЫЙ КОМПОЗИЦИОННЫЙ PPSU 50-32-50 '3Щ</v>
          </cell>
        </row>
        <row r="979">
          <cell r="C979">
            <v>1022736</v>
          </cell>
          <cell r="F979" t="str">
            <v>UPONOR S-PRESS СОЕДИНИТЕЛЬ КОМПОЗИЦИОННЫЙ PPSU 16-16 '10Щ</v>
          </cell>
        </row>
        <row r="980">
          <cell r="C980">
            <v>1022737</v>
          </cell>
          <cell r="F980" t="str">
            <v>UPONOR S-PRESS СОЕДИНИТЕЛЬ КОМПОЗИЦИОННЫЙ PPSU 20-20 '10Щ</v>
          </cell>
        </row>
        <row r="981">
          <cell r="C981">
            <v>1022738</v>
          </cell>
          <cell r="F981" t="str">
            <v>UPONOR S-PRESS СОЕДИНИТЕЛЬ КОМПОЗИЦИОННЫЙ PPSU 25-25 '5Щ</v>
          </cell>
        </row>
        <row r="982">
          <cell r="C982">
            <v>1022739</v>
          </cell>
          <cell r="F982" t="str">
            <v>UPONOR S-PRESS СОЕДИНИТЕЛЬ КОМПОЗИЦИОННЫЙ PPSU 32-32 '5Щ</v>
          </cell>
        </row>
        <row r="983">
          <cell r="C983">
            <v>1022740</v>
          </cell>
          <cell r="F983" t="str">
            <v>UPONOR S-PRESS ПЕРЕХОДНИК КОМПОЗИЦИОННЫЙ PPSU 20-16 '10Щ</v>
          </cell>
        </row>
        <row r="984">
          <cell r="C984">
            <v>1022741</v>
          </cell>
          <cell r="F984" t="str">
            <v>UPONOR S-PRESS ПЕРЕХОДНИК КОМПОЗИЦИОННЫЙ PPSU 25-16 '5Щ</v>
          </cell>
        </row>
        <row r="985">
          <cell r="C985">
            <v>1022742</v>
          </cell>
          <cell r="F985" t="str">
            <v>UPONOR S-PRESS ПЕРЕХОДНИК КОМПОЗИЦИОННЫЙ PPSU 25-20 '5Щ</v>
          </cell>
        </row>
        <row r="986">
          <cell r="C986">
            <v>1022743</v>
          </cell>
          <cell r="F986" t="str">
            <v>UPONOR S-PRESS ПЕРЕХОДНИК КОМПОЗИЦИОННЫЙ PPSU 32-25 '5Щ</v>
          </cell>
        </row>
        <row r="987">
          <cell r="C987">
            <v>1046403</v>
          </cell>
          <cell r="F987" t="str">
            <v>UPONOR S-PRESS ПЕРЕХОДНИК КОМПОЗИЦИОННЫЙ PPSU 40-25 '5Щ</v>
          </cell>
        </row>
        <row r="988">
          <cell r="C988">
            <v>1046404</v>
          </cell>
          <cell r="F988" t="str">
            <v>UPONOR S-PRESS ПЕРЕХОДНИК КОМПОЗИЦИОННЫЙ PPSU 40-32 '5Щ</v>
          </cell>
        </row>
        <row r="989">
          <cell r="C989">
            <v>1046405</v>
          </cell>
          <cell r="F989" t="str">
            <v>UPONOR S-PRESS ПЕРЕХОДНИК КОМПОЗИЦИОННЫЙ PPSU 50-32 '3Щ</v>
          </cell>
        </row>
        <row r="990">
          <cell r="C990">
            <v>1014525</v>
          </cell>
          <cell r="F990" t="str">
            <v>UPONOR S-PRESS ШТУЦЕР С НАРУЖНОЙ РЕЗЬБОЙ 16-R1/2"НР '10Щ</v>
          </cell>
        </row>
        <row r="991">
          <cell r="C991">
            <v>1014534</v>
          </cell>
          <cell r="F991" t="str">
            <v>UPONOR S-PRESS ШТУЦЕР С НАРУЖНОЙ РЕЗЬБОЙ 16-R3/4"НР '10Щ</v>
          </cell>
        </row>
        <row r="992">
          <cell r="C992">
            <v>1014561</v>
          </cell>
          <cell r="F992" t="str">
            <v>UPONOR S-PRESS ШТУЦЕР С НАРУЖНОЙ РЕЗЬБОЙ 20-R1/2"НР '10Щ</v>
          </cell>
        </row>
        <row r="993">
          <cell r="C993">
            <v>1014564</v>
          </cell>
          <cell r="F993" t="str">
            <v>UPONOR S-PRESS ШТУЦЕР С НАРУЖНОЙ РЕЗЬБОЙ 20-R3/4"НР '10Щ</v>
          </cell>
        </row>
        <row r="994">
          <cell r="C994">
            <v>1014567</v>
          </cell>
          <cell r="F994" t="str">
            <v>UPONOR S-PRESS ШТУЦЕР С НАРУЖНОЙ РЕЗЬБОЙ 20-R1"НР '10Щ</v>
          </cell>
        </row>
        <row r="995">
          <cell r="C995">
            <v>1014589</v>
          </cell>
          <cell r="F995" t="str">
            <v>UPONOR S-PRESS ШТУЦЕР С НАРУЖНОЙ РЕЗЬБОЙ 25-R3/4"НР '5Щ</v>
          </cell>
        </row>
        <row r="996">
          <cell r="C996">
            <v>1014592</v>
          </cell>
          <cell r="F996" t="str">
            <v>UPONOR S-PRESS ШТУЦЕР С НАРУЖНОЙ РЕЗЬБОЙ 25-R1"НР '5Щ</v>
          </cell>
        </row>
        <row r="997">
          <cell r="C997">
            <v>1014610</v>
          </cell>
          <cell r="F997" t="str">
            <v>UPONOR S-PRESS ШТУЦЕР С НАРУЖНОЙ РЕЗЬБОЙ 32-R1"НР '5Щ</v>
          </cell>
        </row>
        <row r="998">
          <cell r="C998">
            <v>1014613</v>
          </cell>
          <cell r="F998" t="str">
            <v>UPONOR S-PRESS ШТУЦЕР С НАРУЖНОЙ РЕЗЬБОЙ 32-R1 1/4"НР '5Щ</v>
          </cell>
        </row>
        <row r="999">
          <cell r="C999">
            <v>1014536</v>
          </cell>
          <cell r="F999" t="str">
            <v>UPONOR S-PRESS ШТУЦЕР С ВНУТРЕННЕЙ РЕЗЬБОЙ 16-RP1/2"ВР '10Щ</v>
          </cell>
        </row>
        <row r="1000">
          <cell r="C1000">
            <v>1014574</v>
          </cell>
          <cell r="F1000" t="str">
            <v>UPONOR S-PRESS ШТУЦЕР С ВНУТРЕННЕЙ РЕЗЬБОЙ 20-RP1/2"ВР '10Щ</v>
          </cell>
        </row>
        <row r="1001">
          <cell r="C1001">
            <v>1014577</v>
          </cell>
          <cell r="F1001" t="str">
            <v>UPONOR S-PRESS ШТУЦЕР С ВНУТРЕННЕЙ РЕЗЬБОЙ 20-RP3/4"ВР '10Щ</v>
          </cell>
        </row>
        <row r="1002">
          <cell r="C1002">
            <v>1014580</v>
          </cell>
          <cell r="F1002" t="str">
            <v>UPONOR S-PRESS ШТУЦЕР С ВНУТРЕННЕЙ РЕЗЬБОЙ 20-RP1"ВР '10Щ</v>
          </cell>
        </row>
        <row r="1003">
          <cell r="C1003">
            <v>1014599</v>
          </cell>
          <cell r="F1003" t="str">
            <v>UPONOR S-PRESS ШТУЦЕР С ВНУТРЕННЕЙ РЕЗЬБОЙ 25-RP3/4"ВР '5Щ</v>
          </cell>
        </row>
        <row r="1004">
          <cell r="C1004">
            <v>1014602</v>
          </cell>
          <cell r="F1004" t="str">
            <v>UPONOR S-PRESS ШТУЦЕР С ВНУТРЕННЕЙ РЕЗЬБОЙ 25-RP1"ВР '5Щ</v>
          </cell>
        </row>
        <row r="1005">
          <cell r="C1005">
            <v>1014618</v>
          </cell>
          <cell r="F1005" t="str">
            <v>UPONOR S-PRESS ШТУЦЕР С ВНУТРЕННЕЙ РЕЗЬБОЙ 32-RP1"ВР '5Щ</v>
          </cell>
        </row>
        <row r="1006">
          <cell r="C1006">
            <v>1014621</v>
          </cell>
          <cell r="F1006" t="str">
            <v>UPONOR S-PRESS ШТУЦЕР С ВНУТРЕННЕЙ РЕЗЬБОЙ 32-RP1 1/4"ВР '5Щ</v>
          </cell>
        </row>
        <row r="1007">
          <cell r="C1007">
            <v>1014679</v>
          </cell>
          <cell r="F1007" t="str">
            <v>UPONOR S-PRESS УГОЛЬНИК 16-16 '10Щ</v>
          </cell>
        </row>
        <row r="1008">
          <cell r="C1008">
            <v>1014724</v>
          </cell>
          <cell r="F1008" t="str">
            <v>UPONOR S-PRESS УГОЛЬНИК 20-20 '10Щ</v>
          </cell>
        </row>
        <row r="1009">
          <cell r="C1009">
            <v>1014746</v>
          </cell>
          <cell r="F1009" t="str">
            <v>UPONOR S-PRESS УГОЛЬНИК 25-25 '5Щ</v>
          </cell>
        </row>
        <row r="1010">
          <cell r="C1010">
            <v>1014765</v>
          </cell>
          <cell r="F1010" t="str">
            <v>UPONOR S-PRESS УГОЛЬНИК 32-32 '5Щ</v>
          </cell>
        </row>
        <row r="1011">
          <cell r="C1011">
            <v>1014686</v>
          </cell>
          <cell r="F1011" t="str">
            <v>UPONOR S-PRESS УГОЛЬНИК С НАРУЖНОЙ РЕЗЬБОЙ 16-R1/2"НР '10Щ</v>
          </cell>
        </row>
        <row r="1012">
          <cell r="C1012">
            <v>1014729</v>
          </cell>
          <cell r="F1012" t="str">
            <v>UPONOR S-PRESS УГОЛЬНИК С НАРУЖНОЙ РЕЗЬБОЙ 20-R1/2"НР '10Щ</v>
          </cell>
        </row>
        <row r="1013">
          <cell r="C1013">
            <v>1014732</v>
          </cell>
          <cell r="F1013" t="str">
            <v>UPONOR S-PRESS УГОЛЬНИК С НАРУЖНОЙ РЕЗЬБОЙ 20-R3/4"НР '10Щ</v>
          </cell>
        </row>
        <row r="1014">
          <cell r="C1014">
            <v>1014751</v>
          </cell>
          <cell r="F1014" t="str">
            <v>UPONOR S-PRESS УГОЛЬНИК С НАРУЖНОЙ РЕЗЬБОЙ 25-R3/4"НР '5Щ</v>
          </cell>
        </row>
        <row r="1015">
          <cell r="C1015">
            <v>1014755</v>
          </cell>
          <cell r="F1015" t="str">
            <v>UPONOR S-PRESS УГОЛЬНИК С НАРУЖНОЙ РЕЗЬБОЙ 25-R1"НР '5Щ</v>
          </cell>
        </row>
        <row r="1016">
          <cell r="C1016">
            <v>1014770</v>
          </cell>
          <cell r="F1016" t="str">
            <v>UPONOR S-PRESS УГОЛЬНИК С НАРУЖНОЙ РЕЗЬБОЙ 32-R1"НР '5Щ</v>
          </cell>
        </row>
        <row r="1017">
          <cell r="C1017">
            <v>1014692</v>
          </cell>
          <cell r="F1017" t="str">
            <v>UPONOR S-PRESS УГОЛЬНИК С ВНУТРЕННЕЙ РЕЗЬБОЙ 16-RP1/2"ВР '10Щ</v>
          </cell>
        </row>
        <row r="1018">
          <cell r="C1018">
            <v>1014736</v>
          </cell>
          <cell r="F1018" t="str">
            <v>UPONOR S-PRESS УГОЛЬНИК С ВНУТРЕННЕЙ РЕЗЬБОЙ 20-RP1/2"ВР '10Щ</v>
          </cell>
        </row>
        <row r="1019">
          <cell r="C1019">
            <v>1014739</v>
          </cell>
          <cell r="F1019" t="str">
            <v>UPONOR S-PRESS УГОЛЬНИК С ВНУТРЕННЕЙ РЕЗЬБОЙ 20-RP3/4"ВР '10Щ</v>
          </cell>
        </row>
        <row r="1020">
          <cell r="C1020">
            <v>1014757</v>
          </cell>
          <cell r="F1020" t="str">
            <v>UPONOR S-PRESS УГОЛЬНИК С ВНУТРЕННЕЙ РЕЗЬБОЙ 25-RP3/4"ВР '5Щ</v>
          </cell>
        </row>
        <row r="1021">
          <cell r="C1021">
            <v>1014761</v>
          </cell>
          <cell r="F1021" t="str">
            <v>UPONOR S-PRESS УГОЛЬНИК С ВНУТРЕННЕЙ РЕЗЬБОЙ 25-RP1"ВР '5Щ</v>
          </cell>
        </row>
        <row r="1022">
          <cell r="C1022">
            <v>1014774</v>
          </cell>
          <cell r="F1022" t="str">
            <v>UPONOR S-PRESS УГОЛЬНИК С ВНУТРЕННЕЙ РЕЗЬБОЙ 32-RP1"ВР '5Щ</v>
          </cell>
        </row>
        <row r="1023">
          <cell r="C1023">
            <v>1014812</v>
          </cell>
          <cell r="F1023" t="str">
            <v>UPONOR S-PRESS УГОЛЬНИК 45° 25-25 '5Щ</v>
          </cell>
        </row>
        <row r="1024">
          <cell r="C1024">
            <v>1014825</v>
          </cell>
          <cell r="F1024" t="str">
            <v>UPONOR S-PRESS УГОЛЬНИК 45° 32-32 '5Щ</v>
          </cell>
        </row>
        <row r="1025">
          <cell r="C1025">
            <v>1014918</v>
          </cell>
          <cell r="F1025" t="str">
            <v>UPONOR S-PRESS ТРОЙНИК РАВНОПРОХОДНОЙ ЛАТУННЫЙ 16-16-16 '10Щ</v>
          </cell>
        </row>
        <row r="1026">
          <cell r="C1026">
            <v>1014976</v>
          </cell>
          <cell r="F1026" t="str">
            <v>UPONOR S-PRESS ТРОЙНИК РАВНОПРОХОДНОЙ ЛАТУННЫЙ 20-20-20 '10Щ</v>
          </cell>
        </row>
        <row r="1027">
          <cell r="C1027">
            <v>1015028</v>
          </cell>
          <cell r="F1027" t="str">
            <v>UPONOR S-PRESS ТРОЙНИК РАВНОПРОХОДНОЙ ЛАТУННЫЙ 25-25-25 '5Щ</v>
          </cell>
        </row>
        <row r="1028">
          <cell r="C1028">
            <v>1015073</v>
          </cell>
          <cell r="F1028" t="str">
            <v>UPONOR S-PRESS ТРОЙНИК РАВНОПРОХОДНОЙ ЛАТУННЫЙ 32-32-32 '5Щ</v>
          </cell>
        </row>
        <row r="1029">
          <cell r="C1029">
            <v>1014923</v>
          </cell>
          <cell r="F1029" t="str">
            <v>UPONOR S-PRESS ТРОЙНИК РЕДУКЦИОННЫЙ ЛАТУННЫЙ 16-20-16 '10Щ</v>
          </cell>
        </row>
        <row r="1030">
          <cell r="C1030">
            <v>1014957</v>
          </cell>
          <cell r="F1030" t="str">
            <v>UPONOR S-PRESS ТРОЙНИК РЕДУКЦИОННЫЙ ЛАТУННЫЙ 20-16-16 '10Щ</v>
          </cell>
        </row>
        <row r="1031">
          <cell r="C1031">
            <v>1014961</v>
          </cell>
          <cell r="F1031" t="str">
            <v>UPONOR S-PRESS ТРОЙНИК РЕДУКЦИОННЫЙ ЛАТУННЫЙ 20-16-20 '10Щ</v>
          </cell>
        </row>
        <row r="1032">
          <cell r="C1032">
            <v>1014970</v>
          </cell>
          <cell r="F1032" t="str">
            <v>UPONOR S-PRESS ТРОЙНИК РЕДУКЦИОННЫЙ ЛАТУННЫЙ 20-20-16 '10Щ</v>
          </cell>
        </row>
        <row r="1033">
          <cell r="C1033">
            <v>1014981</v>
          </cell>
          <cell r="F1033" t="str">
            <v>UPONOR S-PRESS ТРОЙНИК РЕДУКЦИОННЫЙ ЛАТУННЫЙ 20-25-16 '10Щ</v>
          </cell>
        </row>
        <row r="1034">
          <cell r="C1034">
            <v>1014983</v>
          </cell>
          <cell r="F1034" t="str">
            <v>UPONOR S-PRESS ТРОЙНИК РЕДУКЦИОННЫЙ ЛАТУННЫЙ 20-25-20 '10Щ</v>
          </cell>
        </row>
        <row r="1035">
          <cell r="C1035">
            <v>1014996</v>
          </cell>
          <cell r="F1035" t="str">
            <v>UPONOR S-PRESS ТРОЙНИК РЕДУКЦИОННЫЙ ЛАТУННЫЙ 25-16-16 '5Щ</v>
          </cell>
        </row>
        <row r="1036">
          <cell r="C1036">
            <v>1015000</v>
          </cell>
          <cell r="F1036" t="str">
            <v>UPONOR S-PRESS ТРОЙНИК РЕДУКЦИОННЫЙ ЛАТУННЫЙ 25-16-20 '5Щ</v>
          </cell>
        </row>
        <row r="1037">
          <cell r="C1037">
            <v>1015002</v>
          </cell>
          <cell r="F1037" t="str">
            <v>UPONOR S-PRESS ТРОЙНИК РЕДУКЦИОННЫЙ ЛАТУННЫЙ 25-16-25 '5Щ</v>
          </cell>
        </row>
        <row r="1038">
          <cell r="C1038">
            <v>1015015</v>
          </cell>
          <cell r="F1038" t="str">
            <v>UPONOR S-PRESS ТРОЙНИК РЕДУКЦИОННЫЙ ЛАТУННЫЙ 25-20-16 '5Щ</v>
          </cell>
        </row>
        <row r="1039">
          <cell r="C1039">
            <v>1015017</v>
          </cell>
          <cell r="F1039" t="str">
            <v>UPONOR S-PRESS ТРОЙНИК РЕДУКЦИОННЫЙ ЛАТУННЫЙ 25-20-20 '5Щ</v>
          </cell>
        </row>
        <row r="1040">
          <cell r="C1040">
            <v>1015021</v>
          </cell>
          <cell r="F1040" t="str">
            <v>UPONOR S-PRESS ТРОЙНИК РЕДУКЦИОННЫЙ ЛАТУННЫЙ 25-20-25 '5Щ</v>
          </cell>
        </row>
        <row r="1041">
          <cell r="C1041">
            <v>1015025</v>
          </cell>
          <cell r="F1041" t="str">
            <v>UPONOR S-PRESS ТРОЙНИК РЕДУКЦИОННЫЙ ЛАТУННЫЙ 25-25-16 '5Щ</v>
          </cell>
        </row>
        <row r="1042">
          <cell r="C1042">
            <v>1015033</v>
          </cell>
          <cell r="F1042" t="str">
            <v>UPONOR S-PRESS ТРОЙНИК РЕДУКЦИОННЫЙ ЛАТУННЫЙ 25-32-25 '5Щ</v>
          </cell>
        </row>
        <row r="1043">
          <cell r="C1043">
            <v>1015053</v>
          </cell>
          <cell r="F1043" t="str">
            <v>UPONOR S-PRESS ТРОЙНИК РЕДУКЦИОННЫЙ ЛАТУННЫЙ 32-16-32 '5Щ</v>
          </cell>
        </row>
        <row r="1044">
          <cell r="C1044">
            <v>1015060</v>
          </cell>
          <cell r="F1044" t="str">
            <v>UPONOR S-PRESS ТРОЙНИК РЕДУКЦИОННЫЙ ЛАТУННЫЙ 32-20-32 '5Щ</v>
          </cell>
        </row>
        <row r="1045">
          <cell r="C1045">
            <v>1015064</v>
          </cell>
          <cell r="F1045" t="str">
            <v>UPONOR S-PRESS ТРОЙНИК РЕДУКЦИОННЫЙ ЛАТУННЫЙ 32-25-25 '5Щ</v>
          </cell>
        </row>
        <row r="1046">
          <cell r="C1046">
            <v>1015068</v>
          </cell>
          <cell r="F1046" t="str">
            <v>UPONOR S-PRESS ТРОЙНИК РЕДУКЦИОННЫЙ ЛАТУННЫЙ 32-25-32 '5Щ</v>
          </cell>
        </row>
        <row r="1047">
          <cell r="C1047">
            <v>1014927</v>
          </cell>
          <cell r="F1047" t="str">
            <v>UPONOR S-PRESS ТРОЙНИК С НАРУЖНОЙ РЕЗЬБОЙ ЛАТУННЫЙ 16-R1/2"НР-16 '10Щ</v>
          </cell>
        </row>
        <row r="1048">
          <cell r="C1048">
            <v>1015038</v>
          </cell>
          <cell r="F1048" t="str">
            <v>UPONOR S-PRESS ТРОЙНИК С НАРУЖНОЙ РЕЗЬБОЙ ЛАТУННЫЙ 25-R3/4"НР-25 '5Щ</v>
          </cell>
        </row>
        <row r="1049">
          <cell r="C1049">
            <v>1015082</v>
          </cell>
          <cell r="F1049" t="str">
            <v>UPONOR S-PRESS ТРОЙНИК С НАРУЖНОЙ РЕЗЬБОЙ ЛАТУННЫЙ 32-R3/4"НР-32 '5Щ</v>
          </cell>
        </row>
        <row r="1050">
          <cell r="C1050">
            <v>1014931</v>
          </cell>
          <cell r="F1050" t="str">
            <v>UPONOR S-PRESS ТРОЙНИК С ВНУТРЕННЕЙ РЕЗЬБОЙ ЛАТУННЫЙ 16-RP1/2"ВР-16 '10Щ</v>
          </cell>
        </row>
        <row r="1051">
          <cell r="C1051">
            <v>1014987</v>
          </cell>
          <cell r="F1051" t="str">
            <v>UPONOR S-PRESS ТРОЙНИК С ВНУТРЕННЕЙ РЕЗЬБОЙ ЛАТУННЫЙ 20-RP1/2"ВР-20 '10Щ</v>
          </cell>
        </row>
        <row r="1052">
          <cell r="C1052">
            <v>1014991</v>
          </cell>
          <cell r="F1052" t="str">
            <v>UPONOR S-PRESS ТРОЙНИК С ВНУТРЕННЕЙ РЕЗЬБОЙ ЛАТУННЫЙ 20-RP3/4"ВР-20 '10Щ</v>
          </cell>
        </row>
        <row r="1053">
          <cell r="C1053">
            <v>1015044</v>
          </cell>
          <cell r="F1053" t="str">
            <v>UPONOR S-PRESS ТРОЙНИК С ВНУТРЕННЕЙ РЕЗЬБОЙ ЛАТУННЫЙ 25-RP1/2"ВР-25 '5Щ</v>
          </cell>
        </row>
        <row r="1054">
          <cell r="C1054">
            <v>1015048</v>
          </cell>
          <cell r="F1054" t="str">
            <v>UPONOR S-PRESS ТРОЙНИК С ВНУТРЕННЕЙ РЕЗЬБОЙ ЛАТУННЫЙ 25-RP3/4"ВР-25 '5Щ</v>
          </cell>
        </row>
        <row r="1055">
          <cell r="C1055">
            <v>1015088</v>
          </cell>
          <cell r="F1055" t="str">
            <v>UPONOR S-PRESS ТРОЙНИК С ВНУТРЕННЕЙ РЕЗЬБОЙ ЛАТУННЫЙ 32-RP1/2"ВР-32 '5Щ</v>
          </cell>
        </row>
        <row r="1056">
          <cell r="C1056">
            <v>1015091</v>
          </cell>
          <cell r="F1056" t="str">
            <v>UPONOR S-PRESS ТРОЙНИК С ВНУТРЕННЕЙ РЕЗЬБОЙ ЛАТУННЫЙ 32-RP3/4"ВР-32 '5Щ</v>
          </cell>
        </row>
        <row r="1057">
          <cell r="C1057">
            <v>1015164</v>
          </cell>
          <cell r="F1057" t="str">
            <v>UPONOR S-PRESS СОЕДИНИТЕЛЬ ЛАТУННЫЙ 16-16 '10Щ</v>
          </cell>
        </row>
        <row r="1058">
          <cell r="C1058">
            <v>1015187</v>
          </cell>
          <cell r="F1058" t="str">
            <v>UPONOR S-PRESS СОЕДИНИТЕЛЬ ЛАТУННЫЙ 20-20 '10Щ</v>
          </cell>
        </row>
        <row r="1059">
          <cell r="C1059">
            <v>1015205</v>
          </cell>
          <cell r="F1059" t="str">
            <v>UPONOR S-PRESS СОЕДИНИТЕЛЬ ЛАТУННЫЙ 25-25 '5Щ</v>
          </cell>
        </row>
        <row r="1060">
          <cell r="C1060">
            <v>1015219</v>
          </cell>
          <cell r="F1060" t="str">
            <v>UPONOR S-PRESS СОЕДИНИТЕЛЬ ЛАТУННЫЙ 32-32 '5Щ</v>
          </cell>
        </row>
        <row r="1061">
          <cell r="C1061">
            <v>1015179</v>
          </cell>
          <cell r="F1061" t="str">
            <v>UPONOR S-PRESS ПЕРЕХОДНИК ЛАТУННЫЙ 20-16 '10Щ</v>
          </cell>
        </row>
        <row r="1062">
          <cell r="C1062">
            <v>1015194</v>
          </cell>
          <cell r="F1062" t="str">
            <v>UPONOR S-PRESS ПЕРЕХОДНИК ЛАТУННЫЙ 25-16 '5Щ</v>
          </cell>
        </row>
        <row r="1063">
          <cell r="C1063">
            <v>1015202</v>
          </cell>
          <cell r="F1063" t="str">
            <v>UPONOR S-PRESS ПЕРЕХОДНИК ЛАТУННЫЙ 25-20 '5Щ</v>
          </cell>
        </row>
        <row r="1064">
          <cell r="C1064">
            <v>1015215</v>
          </cell>
          <cell r="F1064" t="str">
            <v>UPONOR S-PRESS ПЕРЕХОДНИК ЛАТУННЫЙ 32-20 '5Щ</v>
          </cell>
        </row>
        <row r="1065">
          <cell r="C1065">
            <v>1015217</v>
          </cell>
          <cell r="F1065" t="str">
            <v>UPONOR S-PRESS ПЕРЕХОДНИК ЛАТУННЫЙ 32-25 '5Щ</v>
          </cell>
        </row>
        <row r="1066">
          <cell r="C1066">
            <v>1015270</v>
          </cell>
          <cell r="F1066" t="str">
            <v>UPONOR S-PRESS ШТУЦЕР С НАКИДНОЙ ГАЙКОЙ ЛАТУННЫЙ 16-G1/2"НГ '10Щ</v>
          </cell>
        </row>
        <row r="1067">
          <cell r="C1067">
            <v>1015274</v>
          </cell>
          <cell r="F1067" t="str">
            <v>UPONOR S-PRESS ШТУЦЕР С НАКИДНОЙ ГАЙКОЙ ЛАТУННЫЙ 16-G3/4"НГ '10Щ</v>
          </cell>
        </row>
        <row r="1068">
          <cell r="C1068">
            <v>1015283</v>
          </cell>
          <cell r="F1068" t="str">
            <v>UPONOR S-PRESS ШТУЦЕР С НАКИДНОЙ ГАЙКОЙ ЛАТУННЫЙ 20-G1/2"НГ '10Щ</v>
          </cell>
        </row>
        <row r="1069">
          <cell r="C1069">
            <v>1015286</v>
          </cell>
          <cell r="F1069" t="str">
            <v>UPONOR S-PRESS ШТУЦЕР С НАКИДНОЙ ГАЙКОЙ ЛАТУННЫЙ 20-G3/4"НГ '10Щ</v>
          </cell>
        </row>
        <row r="1070">
          <cell r="C1070">
            <v>1015295</v>
          </cell>
          <cell r="F1070" t="str">
            <v>UPONOR S-PRESS ШТУЦЕР С НАКИДНОЙ ГАЙКОЙ ЛАТУННЫЙ 25-G3/4"НГ '5Щ</v>
          </cell>
        </row>
        <row r="1071">
          <cell r="C1071">
            <v>1015297</v>
          </cell>
          <cell r="F1071" t="str">
            <v>UPONOR S-PRESS ШТУЦЕР С НАКИДНОЙ ГАЙКОЙ ЛАТУННЫЙ 25-G1"НГ '5Щ</v>
          </cell>
        </row>
        <row r="1072">
          <cell r="C1072">
            <v>1015301</v>
          </cell>
          <cell r="F1072" t="str">
            <v>UPONOR S-PRESS ШТУЦЕР С НАКИДНОЙ ГАЙКОЙ ЛАТУННЫЙ 32-G1 1/4"НГ '5Щ</v>
          </cell>
        </row>
        <row r="1073">
          <cell r="C1073">
            <v>1007078</v>
          </cell>
          <cell r="F1073" t="str">
            <v>UPONOR S-PRESS ЗАГЛУШКА 16 '10Щ</v>
          </cell>
        </row>
        <row r="1074">
          <cell r="C1074">
            <v>1007079</v>
          </cell>
          <cell r="F1074" t="str">
            <v>UPONOR S-PRESS ЗАГЛУШКА 20 '10Щ</v>
          </cell>
        </row>
        <row r="1075">
          <cell r="C1075">
            <v>1007080</v>
          </cell>
          <cell r="F1075" t="str">
            <v>UPONOR S-PRESS ЗАГЛУШКА 25 '10Щ</v>
          </cell>
        </row>
        <row r="1076">
          <cell r="C1076">
            <v>1007081</v>
          </cell>
          <cell r="F1076" t="str">
            <v>UPONOR S-PRESS ЗАГЛУШКА 32 '5Щ</v>
          </cell>
        </row>
        <row r="1077">
          <cell r="C1077">
            <v>1089031</v>
          </cell>
          <cell r="F1077" t="str">
            <v>UPONOR S-PRESS СКРЫТЫЙ КРАН 16 '10У</v>
          </cell>
        </row>
        <row r="1078">
          <cell r="C1078">
            <v>1089030</v>
          </cell>
          <cell r="F1078" t="str">
            <v>UPONOR S-PRESS СКРЫТЫЙ КРАН 20 '10У</v>
          </cell>
        </row>
        <row r="1079">
          <cell r="C1079">
            <v>1089029</v>
          </cell>
          <cell r="F1079" t="str">
            <v>UPONOR S-PRESS СКРЫТЫЙ КРАН 25 '10У</v>
          </cell>
        </row>
        <row r="1080">
          <cell r="C1080">
            <v>1088566</v>
          </cell>
          <cell r="F1080" t="str">
            <v>UPONOR Q&amp;E РУКОЯТКА ДЛЯ СКРЫТОГО КРАНА ПРЯМАЯ '10С</v>
          </cell>
        </row>
        <row r="1081">
          <cell r="C1081">
            <v>1088569</v>
          </cell>
          <cell r="F1081" t="str">
            <v>UPONOR Q&amp;E РУКОЯТКА ДЛЯ СКРЫТОГО КРАНА КРЕСТООБРАЗНАЯ '10С</v>
          </cell>
        </row>
        <row r="1082">
          <cell r="C1082">
            <v>1070639</v>
          </cell>
          <cell r="F1082" t="str">
            <v>UPONOR S-PRESS PLUS ВОДОРОЗЕТКА 16-RP1/2"ВР '10Ф</v>
          </cell>
        </row>
        <row r="1083">
          <cell r="C1083">
            <v>1070640</v>
          </cell>
          <cell r="F1083" t="str">
            <v>UPONOR S-PRESS PLUS ВОДОРОЗЕТКА 20-RP1/2"ВР '10И</v>
          </cell>
        </row>
        <row r="1084">
          <cell r="C1084">
            <v>1070641</v>
          </cell>
          <cell r="F1084" t="str">
            <v>UPONOR S-PRESS PLUS ВОДОРОЗЕТКА 20-RP3/4"ВР '5А</v>
          </cell>
        </row>
        <row r="1085">
          <cell r="C1085">
            <v>1070644</v>
          </cell>
          <cell r="F1085" t="str">
            <v>UPONOR S-PRESS PLUS ВОДОРОЗЕТКА ДЛИННАЯ 16-RP1/2"ВР '10И</v>
          </cell>
        </row>
        <row r="1086">
          <cell r="C1086">
            <v>1070645</v>
          </cell>
          <cell r="F1086" t="str">
            <v>UPONOR S-PRESS PLUS ВОДОРОЗЕТКА ДЛИННАЯ 20-RP1/2"ВР '10И</v>
          </cell>
        </row>
        <row r="1087">
          <cell r="C1087">
            <v>1070646</v>
          </cell>
          <cell r="F1087" t="str">
            <v>UPONOR S-PRESS PLUS ВОДОРОЗЕТКА ДЛИННАЯ XL 16-RP1/2"ВР '10У</v>
          </cell>
        </row>
        <row r="1088">
          <cell r="C1088">
            <v>1070647</v>
          </cell>
          <cell r="F1088" t="str">
            <v>UPONOR S-PRESS PLUS ВОДОРОЗЕТКА ДЛИННАЯ XL 20-RP1/2"ВР '10У</v>
          </cell>
        </row>
        <row r="1089">
          <cell r="C1089">
            <v>1070629</v>
          </cell>
          <cell r="F1089" t="str">
            <v>UPONOR S-PRESS PLUS ВОДОРОЗЕТКА U-ПРОФИЛЬ 16-RP1/2"ВР-16 '5А</v>
          </cell>
        </row>
        <row r="1090">
          <cell r="C1090">
            <v>1070630</v>
          </cell>
          <cell r="F1090" t="str">
            <v>UPONOR S-PRESS PLUS ВОДОРОЗЕТКА U-ПРОФИЛЬ 20-RP1/2"ВР-20 '5С</v>
          </cell>
        </row>
        <row r="1091">
          <cell r="C1091">
            <v>1070631</v>
          </cell>
          <cell r="F1091" t="str">
            <v>UPONOR S-PRESS PLUS ВОДОРОЗЕТКА U-ПРОФИЛЬ 20-RP1/2"ВР-16 '5У</v>
          </cell>
        </row>
        <row r="1092">
          <cell r="C1092">
            <v>1070632</v>
          </cell>
          <cell r="F1092" t="str">
            <v>UPONOR S-PRESS PLUS ВОДОРОЗЕТКА U-ПРОФИЛЬ 16-RP1/2"ВР-20 '5У</v>
          </cell>
        </row>
        <row r="1093">
          <cell r="C1093">
            <v>1070633</v>
          </cell>
          <cell r="F1093" t="str">
            <v>UPONOR S-PRESS PLUS ВОДОРОЗЕТКА U-ПРОФИЛЬ 25-RP1/2"ВР-25 '3У</v>
          </cell>
        </row>
        <row r="1094">
          <cell r="C1094">
            <v>1070634</v>
          </cell>
          <cell r="F1094" t="str">
            <v>UPONOR S-PRESS PLUS ВОДОРОЗЕТКА U-ПРОФИЛЬ 25-RP1/2"ВР-20 '3У</v>
          </cell>
        </row>
        <row r="1095">
          <cell r="C1095">
            <v>1070635</v>
          </cell>
          <cell r="F1095" t="str">
            <v>UPONOR S-PRESS PLUS ВОДОРОЗЕТКА U-ПРОФИЛЬ 20-RP1/2"ВР-25 '3У</v>
          </cell>
        </row>
        <row r="1096">
          <cell r="C1096">
            <v>1070636</v>
          </cell>
          <cell r="F1096" t="str">
            <v>UPONOR S-PRESS PLUS ВОДОРОЗЕТКА U-ПРОФИЛЬ ДЛЯ ВСТРОЕННОГО СМЕСИТЕЛЯ 16-16-R1/2"НР '5У</v>
          </cell>
        </row>
        <row r="1097">
          <cell r="C1097">
            <v>1070637</v>
          </cell>
          <cell r="F1097" t="str">
            <v>UPONOR S-PRESS PLUS ВОДОРОЗЕТКА U-ПРОФИЛЬ ДЛЯ ВСТРОЕННОГО СМЕСИТЕЛЯ 20-20-R3/4"НР '5У</v>
          </cell>
        </row>
        <row r="1098">
          <cell r="C1098">
            <v>1070643</v>
          </cell>
          <cell r="F1098" t="str">
            <v>UPONOR S-PRESS PLUS ВОДОРОЗЕТКА С КРАНОМ И ДЕКОРАТИВНОЙ ЧАШКОЙ 16-RP3/4"ВР '20С</v>
          </cell>
        </row>
        <row r="1099">
          <cell r="C1099">
            <v>1070648</v>
          </cell>
          <cell r="F1099" t="str">
            <v>UPONOR S-PRESS PLUS ВОДОРОЗЕТКА ПРОХОДНАЯ ДЛИННАЯ 16-RP1/2"ВР-16 '10С</v>
          </cell>
        </row>
        <row r="1100">
          <cell r="C1100">
            <v>1070649</v>
          </cell>
          <cell r="F1100" t="str">
            <v>UPONOR S-PRESS PLUS ВОДОРОЗЕТКА ПРОХОДНАЯ ДЛИННАЯ 20-RP1/2"ВР-20 '10С</v>
          </cell>
        </row>
        <row r="1101">
          <cell r="C1101">
            <v>1070652</v>
          </cell>
          <cell r="F1101" t="str">
            <v>UPONOR S-PRESS PLUS ВОДОРОЗЕТКА ПОД ГИПСОКАРТОН 16-G1/2"ВР '5С</v>
          </cell>
        </row>
        <row r="1102">
          <cell r="C1102">
            <v>1070653</v>
          </cell>
          <cell r="F1102" t="str">
            <v>UPONOR S-PRESS PLUS ВОДОРОЗЕТКА ПОД ГИПСОКАРТОН 16-RP1/2"ВР L=25 '5У</v>
          </cell>
        </row>
        <row r="1103">
          <cell r="C1103">
            <v>1070654</v>
          </cell>
          <cell r="F1103" t="str">
            <v>UPONOR S-PRESS PLUS ВОДОРОЗЕТКА ПОД ГИПСОКАРТОН 16-RP1/2"ВР L=35 '5У</v>
          </cell>
        </row>
        <row r="1104">
          <cell r="C1104">
            <v>1070655</v>
          </cell>
          <cell r="F1104" t="str">
            <v>UPONOR S-PRESS PLUS ВОДОРОЗЕТКА U-ПРОФИЛЬ ПОД ГИПСОКАРТОН 16-RP1/2"ВР-16 L=25 '5У</v>
          </cell>
        </row>
        <row r="1105">
          <cell r="C1105">
            <v>1070656</v>
          </cell>
          <cell r="F1105" t="str">
            <v>UPONOR S-PRESS PLUS ВОДОРОЗЕТКА U-ПРОФИЛЬ ПОД ГИПСОКАРТОН 16-RP1/2"ВР-16 L=35 '5У</v>
          </cell>
        </row>
        <row r="1106">
          <cell r="C1106">
            <v>1070661</v>
          </cell>
          <cell r="F1106" t="str">
            <v>UPONOR S-PRESS PLUS КОМПЛЕКТ ВОДОРОЗЕТОК В СБОРЕ 16-RP1/2"ВР Ц/Ц80MM '5У</v>
          </cell>
        </row>
        <row r="1107">
          <cell r="C1107">
            <v>1070662</v>
          </cell>
          <cell r="F1107" t="str">
            <v>UPONOR S-PRESS PLUS КОМПЛЕКТ ВОДОРОЗЕТОК В СБОРЕ 16-RP1/2"ВР Ц/Ц150MM '5У</v>
          </cell>
        </row>
        <row r="1108">
          <cell r="C1108">
            <v>1070663</v>
          </cell>
          <cell r="F1108" t="str">
            <v>UPONOR S-PRESS PLUS КОМПЛЕКТ ВОДОРОЗЕТОК В СБОРЕ GEMINI 16-RP1/2"ВР Ц/Ц120MM '5У</v>
          </cell>
        </row>
        <row r="1109">
          <cell r="C1109">
            <v>1070664</v>
          </cell>
          <cell r="F1109" t="str">
            <v>UPONOR S-PRESS PLUS КОМПЛЕКТ ВОДОРОЗЕТОК В СБОРЕ GEMINI 16-RP1/2"ВР Ц/Ц150MM '5У</v>
          </cell>
        </row>
        <row r="1110">
          <cell r="C1110">
            <v>1135971</v>
          </cell>
          <cell r="F1110" t="str">
            <v>USYSTEMS зажимной адаптер Uni-X латунный MLC 16x2,0-3/4"ВР Евроконус '50Ф</v>
          </cell>
        </row>
        <row r="1111">
          <cell r="C1111">
            <v>1135972</v>
          </cell>
          <cell r="F1111" t="str">
            <v>USYSTEMS зажимной адаптер Uni-X латунный MLC 20x2,25-3/4"ВР Евроконус '50И</v>
          </cell>
        </row>
        <row r="1112">
          <cell r="C1112">
            <v>1135966</v>
          </cell>
          <cell r="F1112" t="str">
            <v>USYSTEMS зажимной адаптер Smart Radi 15CU-3/4"ВР Евроконус '50Ф</v>
          </cell>
        </row>
        <row r="1113">
          <cell r="C1113">
            <v>1058086</v>
          </cell>
          <cell r="F1113" t="str">
            <v>UPONOR UNI-C ЗАЖИМНОЙ АДАПТЕР MLC 16-1/2"ВР '25И</v>
          </cell>
        </row>
        <row r="1114">
          <cell r="C1114">
            <v>1058088</v>
          </cell>
          <cell r="F1114" t="str">
            <v>UPONOR UNI-C ЗАЖИМНОЙ АДАПТЕР MLC 20-1/2"ВР '25И</v>
          </cell>
        </row>
        <row r="1115">
          <cell r="C1115">
            <v>1058090</v>
          </cell>
          <cell r="F1115" t="str">
            <v>UPONOR UNI-X ЗАЖИМНОЙ АДАПТЕР MLC 16-3/4"ВР ЕВРОКОНУС '25Ф</v>
          </cell>
        </row>
        <row r="1116">
          <cell r="C1116">
            <v>1058092</v>
          </cell>
          <cell r="F1116" t="str">
            <v>UPONOR UNI-X ЗАЖИМНОЙ АДАПТЕР MLC 20-3/4"ВР ЕВРОКОНУС '25И</v>
          </cell>
        </row>
        <row r="1117">
          <cell r="C1117">
            <v>1058093</v>
          </cell>
          <cell r="F1117" t="str">
            <v>UPONOR UNI-X ЗАЖИМНОЙ АДАПТЕР MLC 25-3/4"ВР ЕВРОКОНУС '25C</v>
          </cell>
        </row>
        <row r="1118">
          <cell r="C1118">
            <v>1011364</v>
          </cell>
          <cell r="F1118" t="str">
            <v>UPONOR SMART RADI КОМПЛЕКТ ДЛЯ ПОДКЛЮЧЕНИЯ  К РАДИАТОРУ 16 (UNIFIX) '10C</v>
          </cell>
        </row>
        <row r="1119">
          <cell r="C1119">
            <v>1011370</v>
          </cell>
          <cell r="F1119" t="str">
            <v>UPONOR SMART RADI ДЕКОРАТИВНАЯ НАКЛАДКА РАЗБОРНАЯ 16 БЕЛАЯ '50И</v>
          </cell>
        </row>
        <row r="1120">
          <cell r="C1120">
            <v>1011372</v>
          </cell>
          <cell r="F1120" t="str">
            <v>UPONOR SMART RADI ДЕКОРАТИВНАЯ НАКЛАДКА РАЗБОРНАЯ 20 БЕЛАЯ '50И</v>
          </cell>
        </row>
        <row r="1121">
          <cell r="C1121">
            <v>1011373</v>
          </cell>
          <cell r="F1121" t="str">
            <v>UPONOR SMART RADI ДЕКОРАТИВНАЯ НАКЛАДКА ДВОЙНАЯ РАЗБОРНАЯ 14-20 БЕЛАЯ '50И</v>
          </cell>
        </row>
        <row r="1122">
          <cell r="C1122">
            <v>1013894</v>
          </cell>
          <cell r="F1122" t="str">
            <v>UPONOR UNI-C НИППЕЛЬ РЕЗЬБОВОЙ MLC 1/2"НР-1/2"НР '40И</v>
          </cell>
        </row>
        <row r="1123">
          <cell r="C1123">
            <v>1006641</v>
          </cell>
          <cell r="F1123" t="str">
            <v>UPONOR UNI-X НИППЕЛЬ РЕЗЬБОВОЙ MLC G3/4"НР-G3/4"НР ЕВРОКОНУС '20И</v>
          </cell>
        </row>
        <row r="1124">
          <cell r="C1124">
            <v>1013907</v>
          </cell>
          <cell r="F1124" t="str">
            <v>UPONOR UNI-C ПЕРЕХОДНИК РЕЗЬБОВОЙ MLC G1/2"НР-RP1/2"ВР '20С</v>
          </cell>
        </row>
        <row r="1125">
          <cell r="C1125">
            <v>1014143</v>
          </cell>
          <cell r="F1125" t="str">
            <v>UPONOR UNI-X ПЕРЕХОДНИК РЕЗЬБОВОЙ 3/4"НР-3/4"ВР ЕВРОКОНУС '10C</v>
          </cell>
        </row>
        <row r="1126">
          <cell r="C1126">
            <v>1013914</v>
          </cell>
          <cell r="F1126" t="str">
            <v>UPONOR UNI-C УГОЛЬНИК РЕЗЬБОВОЙ MLC G1/2"НР-G1/2"НР '20С</v>
          </cell>
        </row>
        <row r="1127">
          <cell r="C1127">
            <v>1014145</v>
          </cell>
          <cell r="F1127" t="str">
            <v>UPONOR UNI-X УГОЛЬНИК РЕЗЬБОВОЙ 3/4"НР-3/4"НР ЕВРОКОНУС '10C</v>
          </cell>
        </row>
        <row r="1128">
          <cell r="C1128">
            <v>1013932</v>
          </cell>
          <cell r="F1128" t="str">
            <v>UPONOR UNI-C УГОЛЬНИК РЕЗЬБОВОЙ MLC G1/2"НР-RP1/2"ВР '10C</v>
          </cell>
        </row>
        <row r="1129">
          <cell r="C1129">
            <v>1013946</v>
          </cell>
          <cell r="F1129" t="str">
            <v>UPONOR UNI-C ТРОЙНИК РЕЗЬБОВОЙ MLC G1/2"НР-G1/2"НР-G1/2"НР '10Щ</v>
          </cell>
        </row>
        <row r="1130">
          <cell r="C1130">
            <v>1014147</v>
          </cell>
          <cell r="F1130" t="str">
            <v>UPONOR UNI-X ТРОЙНИК РЕЗЬБОВОЙ 3/4"НР-3/4"НР-3/4"НР ЕВРОКОНУС '10С</v>
          </cell>
        </row>
        <row r="1131">
          <cell r="C1131">
            <v>1015559</v>
          </cell>
          <cell r="F1131" t="str">
            <v>UPONOR SMART AQUA ВОДОРОЗЕТКА РЕЗЬБОВАЯ UNI-C 1/2"НР-1/2"ВР '10А</v>
          </cell>
        </row>
        <row r="1132">
          <cell r="C1132">
            <v>1070678</v>
          </cell>
          <cell r="F1132" t="str">
            <v>UPONOR S-PRESS PLUS RADI УГОЛЬНИК 16-15CU L=350MM '20И</v>
          </cell>
        </row>
        <row r="1133">
          <cell r="C1133">
            <v>1070679</v>
          </cell>
          <cell r="F1133" t="str">
            <v>UPONOR S-PRESS PLUS RADI УГОЛЬНИК 16-15CU L=1000MM '20С</v>
          </cell>
        </row>
        <row r="1134">
          <cell r="C1134">
            <v>1070650</v>
          </cell>
          <cell r="F1134" t="str">
            <v>UPONOR S-PRESS PLUS УГОЛЬНИК 16-15CU L=150MM '20У</v>
          </cell>
        </row>
        <row r="1135">
          <cell r="C1135">
            <v>1070681</v>
          </cell>
          <cell r="F1135" t="str">
            <v>UPONOR S-PRESS PLUS RADI ТРОЙНИК 16-15CU-16 L=350MM '20С</v>
          </cell>
        </row>
        <row r="1136">
          <cell r="C1136">
            <v>1070682</v>
          </cell>
          <cell r="F1136" t="str">
            <v>UPONOR S-PRESS PLUS RADI ТРОЙНИК 20-15CU-20 L=350MM '20С</v>
          </cell>
        </row>
        <row r="1137">
          <cell r="C1137">
            <v>1070683</v>
          </cell>
          <cell r="F1137" t="str">
            <v>UPONOR S-PRESS PLUS КОМПЛЕКТ ВОДОРОЗЕТОК ДЛЯ РАДИАТОРА В СБОРЕ RADI 16-RP1/2"ВР Ц/Ц35MM '5У</v>
          </cell>
        </row>
        <row r="1138">
          <cell r="C1138">
            <v>1070684</v>
          </cell>
          <cell r="F1138" t="str">
            <v>UPONOR S-PRESS PLUS КОМПЛЕКТ ВОДОРОЗЕТОК ДЛЯ РАДИАТОРА В СБОРЕ RADI 16-RP1/2"ВР Ц/Ц50MM '5У</v>
          </cell>
        </row>
        <row r="1139">
          <cell r="C1139">
            <v>1070685</v>
          </cell>
          <cell r="F1139" t="str">
            <v>UPONOR S-PRESS PLUS КРЕСТОВИНА 16-16-16 '1У</v>
          </cell>
        </row>
        <row r="1140">
          <cell r="C1140">
            <v>1070686</v>
          </cell>
          <cell r="F1140" t="str">
            <v>UPONOR S-PRESS PLUS КРЕСТОВИНА 20-16-16 '1У</v>
          </cell>
        </row>
        <row r="1141">
          <cell r="C1141">
            <v>1070687</v>
          </cell>
          <cell r="F1141" t="str">
            <v>UPONOR S-PRESS PLUS КРЕСТОВИНА 20-16-20 '1У</v>
          </cell>
        </row>
        <row r="1142">
          <cell r="C1142">
            <v>1070688</v>
          </cell>
          <cell r="F1142" t="str">
            <v>UPONOR S-PRESS PLUS КРЕСТОВИНА 20-20-20 '1У</v>
          </cell>
        </row>
        <row r="1143">
          <cell r="C1143">
            <v>1070689</v>
          </cell>
          <cell r="F1143" t="str">
            <v>UPONOR S-PRESS PLUS КРЕСТОВИНА В ТЕПЛОИЗОЛЯЦИИ 16-16-16 '1С</v>
          </cell>
        </row>
        <row r="1144">
          <cell r="C1144">
            <v>1070690</v>
          </cell>
          <cell r="F1144" t="str">
            <v>UPONOR S-PRESS PLUS КРЕСТОВИНА В ТЕПЛОИЗОЛЯЦИИ 20-16-16 '1С</v>
          </cell>
        </row>
        <row r="1145">
          <cell r="C1145">
            <v>1070691</v>
          </cell>
          <cell r="F1145" t="str">
            <v>UPONOR S-PRESS PLUS КРЕСТОВИНА В ТЕПЛОИЗОЛЯЦИИ 20-16-20 '1С</v>
          </cell>
        </row>
        <row r="1146">
          <cell r="C1146">
            <v>1070692</v>
          </cell>
          <cell r="F1146" t="str">
            <v>UPONOR S-PRESS PLUS КРЕСТОВИНА В ТЕПЛОИЗОЛЯЦИИ 20-20-20 '1С</v>
          </cell>
        </row>
        <row r="1147">
          <cell r="C1147">
            <v>1070693</v>
          </cell>
          <cell r="F1147" t="str">
            <v>UPONOR S-PRESS PLUS КРЕСТОВИНА ПОД ПЛИНТУС 16-G1/2"НР-16 '1С</v>
          </cell>
        </row>
        <row r="1148">
          <cell r="C1148">
            <v>1070694</v>
          </cell>
          <cell r="F1148" t="str">
            <v>UPONOR S-PRESS PLUS КРЕСТОВИНА ПОД ПЛИНТУС 16-G1/2"НР-20 '1С</v>
          </cell>
        </row>
        <row r="1149">
          <cell r="C1149">
            <v>1070695</v>
          </cell>
          <cell r="F1149" t="str">
            <v>UPONOR S-PRESS PLUS КРЕСТОВИНА ПОД ПЛИНТУС 16-G1/2"НР-0 '1С</v>
          </cell>
        </row>
        <row r="1150">
          <cell r="C1150">
            <v>1094219</v>
          </cell>
          <cell r="F1150" t="str">
            <v>UPONOR S-PRESS PLUS КРЕСТОВИНА ПОД ПЛИНТУС 0-G1/2"НР-16 '1С</v>
          </cell>
        </row>
        <row r="1151">
          <cell r="C1151">
            <v>1070696</v>
          </cell>
          <cell r="F1151" t="str">
            <v>UPONOR S-PRESS PLUS КРЕСТОВИНА ПОД ПЛИНТУС 20-G1/2"НР-16 '1С</v>
          </cell>
        </row>
        <row r="1152">
          <cell r="C1152">
            <v>1070697</v>
          </cell>
          <cell r="F1152" t="str">
            <v>UPONOR S-PRESS PLUS КРЕСТОВИНА ПОД ПЛИНТУС 20-G1/2"НР-20 '1С</v>
          </cell>
        </row>
        <row r="1153">
          <cell r="C1153">
            <v>1014060</v>
          </cell>
          <cell r="F1153" t="str">
            <v>UPONOR SMART BASE SL УГОЛ ПОД ПЛИНТУС 15X1 '1C</v>
          </cell>
        </row>
        <row r="1154">
          <cell r="C1154">
            <v>1029144</v>
          </cell>
          <cell r="F1154" t="str">
            <v>UPONOR RS МУФТА RS2-RS2 '2И</v>
          </cell>
        </row>
        <row r="1155">
          <cell r="C1155">
            <v>1029145</v>
          </cell>
          <cell r="F1155" t="str">
            <v>UPONOR RS МУФТА RS3-RS3 '2И</v>
          </cell>
        </row>
        <row r="1156">
          <cell r="C1156">
            <v>1029142</v>
          </cell>
          <cell r="F1156" t="str">
            <v>UPONOR RS ТРОЙНИК RS2-RS2-RS2 '1Ф</v>
          </cell>
        </row>
        <row r="1157">
          <cell r="C1157">
            <v>1029143</v>
          </cell>
          <cell r="F1157" t="str">
            <v>UPONOR RS ТРОЙНИК RS3-RS3-RS3 '1И</v>
          </cell>
        </row>
        <row r="1158">
          <cell r="C1158">
            <v>1029138</v>
          </cell>
          <cell r="F1158" t="str">
            <v>UPONOR RS УГОЛЬНИК RS2-RS2 '1Ф</v>
          </cell>
        </row>
        <row r="1159">
          <cell r="C1159">
            <v>1029139</v>
          </cell>
          <cell r="F1159" t="str">
            <v>UPONOR RS УГОЛЬНИК RS3-RS3 '1Ф</v>
          </cell>
        </row>
        <row r="1160">
          <cell r="C1160">
            <v>1029140</v>
          </cell>
          <cell r="F1160" t="str">
            <v>UPONOR RS УГОЛЬНИК 45° RS2-RS2 '1С</v>
          </cell>
        </row>
        <row r="1161">
          <cell r="C1161">
            <v>1029141</v>
          </cell>
          <cell r="F1161" t="str">
            <v>UPONOR RS УГОЛЬНИК 45° RS3-RS3 '1C</v>
          </cell>
        </row>
        <row r="1162">
          <cell r="C1162">
            <v>1029146</v>
          </cell>
          <cell r="F1162" t="str">
            <v>UPONOR RS ПЕРЕХОДНИК RS3-RS2 '2И</v>
          </cell>
        </row>
        <row r="1163">
          <cell r="C1163">
            <v>1059397</v>
          </cell>
          <cell r="F1163" t="str">
            <v>UPONOR RS S-PRESS PLUS АДАПТЕР 16-RS2 '1В</v>
          </cell>
        </row>
        <row r="1164">
          <cell r="C1164">
            <v>1095818</v>
          </cell>
          <cell r="F1164" t="str">
            <v>UPONOR RS S-PRESS PLUS АДАПТЕР 20-RS2 '1C</v>
          </cell>
        </row>
        <row r="1165">
          <cell r="C1165">
            <v>1095819</v>
          </cell>
          <cell r="F1165" t="str">
            <v>UPONOR RS S-PRESS PLUS АДАПТЕР 25-RS2 '1И</v>
          </cell>
        </row>
        <row r="1166">
          <cell r="C1166">
            <v>1095820</v>
          </cell>
          <cell r="F1166" t="str">
            <v>UPONOR RS S-PRESS PLUS АДАПТЕР 32-RS2 '1И</v>
          </cell>
        </row>
        <row r="1167">
          <cell r="C1167">
            <v>1014107</v>
          </cell>
          <cell r="F1167" t="str">
            <v>UPONOR UNI-C КОЛЛЕКТОР S 1" НР/ВР 2X1/2"НР '1А</v>
          </cell>
        </row>
        <row r="1168">
          <cell r="C1168">
            <v>1014111</v>
          </cell>
          <cell r="F1168" t="str">
            <v>UPONOR UNI-C КОЛЛЕКТОР S 1" НР/ВР 3X1/2"НР '1С</v>
          </cell>
        </row>
        <row r="1169">
          <cell r="C1169">
            <v>1014109</v>
          </cell>
          <cell r="F1169" t="str">
            <v>UPONOR UNI-C КОЛЛЕКТОР S 1" НР/ВР 4X1/2"НР '1А</v>
          </cell>
        </row>
        <row r="1170">
          <cell r="C1170">
            <v>1014137</v>
          </cell>
          <cell r="F1170" t="str">
            <v>UPONOR UNI-C КОЛЛЕКТОР SH 1" С ВЕНТИЛЯМИ НР/ВР 2X1/2"НР Ц/Ц38ММ '6И</v>
          </cell>
        </row>
        <row r="1171">
          <cell r="C1171">
            <v>1014138</v>
          </cell>
          <cell r="F1171" t="str">
            <v>UPONOR UNI-C КОЛЛЕКТОР SH 1" С ВЕНТИЛЯМИ НР/ВР 3X1/2"НР Ц/Ц38ММ '4И</v>
          </cell>
        </row>
        <row r="1172">
          <cell r="C1172">
            <v>1014139</v>
          </cell>
          <cell r="F1172" t="str">
            <v>UPONOR UNI-C КОЛЛЕКТОР SH 1" С ВЕНТИЛЯМИ НР/ВР 4X1/2"НР Ц/Ц38ММ '3И</v>
          </cell>
        </row>
        <row r="1173">
          <cell r="C1173">
            <v>1014120</v>
          </cell>
          <cell r="F1173" t="str">
            <v>UPONOR UNI-C ЗАГЛУШКА ДЛЯ КОЛЛЕКТОРА S/SH С ВНУТРЕННЕЙ РЕЗЬБОЙ G1/2"ВР '20C</v>
          </cell>
        </row>
        <row r="1174">
          <cell r="C1174">
            <v>1014123</v>
          </cell>
          <cell r="F1174" t="str">
            <v>UPONOR UNI-C ЗАГЛУШКА ДЛЯ КОЛЛЕКТОРА S/SH С НАРУЖНОЙ РЕЗЬБОЙ 1"НР '20И</v>
          </cell>
        </row>
        <row r="1175">
          <cell r="C1175">
            <v>1014121</v>
          </cell>
          <cell r="F1175" t="str">
            <v>UPONOR UNI-C ЗАГЛУШКА ДЛЯ КОЛЛЕКТОРА S/SH С ВНУТРЕННЕЙ РЕЗЬБОЙ G1"ВР '20И</v>
          </cell>
        </row>
        <row r="1176">
          <cell r="C1176">
            <v>1014117</v>
          </cell>
          <cell r="F1176" t="str">
            <v>UPONOR UNI-C КРОНШТЕЙН ДЛЯ КОЛЛЕКТОРА S '1А</v>
          </cell>
        </row>
        <row r="1177">
          <cell r="C1177">
            <v>1045451</v>
          </cell>
          <cell r="F1177" t="str">
            <v>UPONOR AQUA PLUS КРОНШТЕЙН ДЛЯ КОЛЛЕКТОРА SH 1" '25И</v>
          </cell>
        </row>
        <row r="1178">
          <cell r="C1178">
            <v>1020247</v>
          </cell>
          <cell r="F1178" t="str">
            <v>UPONOR SPI UNI-C МАХОВИЧОК КОЛЛЕКТОРА SH 35° БЕЛЫЙ '1П</v>
          </cell>
        </row>
        <row r="1179">
          <cell r="C1179">
            <v>1015455</v>
          </cell>
          <cell r="F1179" t="str">
            <v>UPONOR SMART AQUA S-PRESS ВОДОРОЗЕТКА 16-RP1/2"ВР '10Щ</v>
          </cell>
        </row>
        <row r="1180">
          <cell r="C1180">
            <v>1015512</v>
          </cell>
          <cell r="F1180" t="str">
            <v>UPONOR SMART AQUA S-PRESS ВОДОРОЗЕТКА 20-RP1/2"ВР '10Щ</v>
          </cell>
        </row>
        <row r="1181">
          <cell r="C1181">
            <v>1015515</v>
          </cell>
          <cell r="F1181" t="str">
            <v>UPONOR SMART AQUA S-PRESS ВОДОРОЗЕТКА 20-RP3/4"ВР '5Щ</v>
          </cell>
        </row>
        <row r="1182">
          <cell r="C1182">
            <v>1015345</v>
          </cell>
          <cell r="F1182" t="str">
            <v>UPONOR SMART AQUA S-PRESS ВОДОРОЗЕТКА ДЛИННАЯ 16-RP1/2"ВР '10Щ</v>
          </cell>
        </row>
        <row r="1183">
          <cell r="C1183">
            <v>1057835</v>
          </cell>
          <cell r="F1183" t="str">
            <v>UPONOR MLC ВОДОРОЗЕТКА ДЛИННАЯ 20-1/2ВР '10Щ</v>
          </cell>
        </row>
        <row r="1184">
          <cell r="C1184">
            <v>1015572</v>
          </cell>
          <cell r="F1184" t="str">
            <v>UPONOR SMART AQUA S-PRESS ВОДОРОЗЕТКА 16-G1/2"ВР (ПОД ГИПСОКАРТОН) '10Щ</v>
          </cell>
        </row>
        <row r="1185">
          <cell r="C1185">
            <v>1015454</v>
          </cell>
          <cell r="F1185" t="str">
            <v>UPONOR SMART AQUA S-PRESS ВОДОРОЗЕТКА U-ПРОФИЛЬ 16-RP1/2"ВР-16 '5Щ</v>
          </cell>
        </row>
        <row r="1186">
          <cell r="C1186">
            <v>1060096</v>
          </cell>
          <cell r="F1186" t="str">
            <v>UPONOR SMART AQUA S-PRESS ВОДОРОЗЕТКА U-ПРОФИЛЬ 20-RP1/2"ВР-20 '5Щ</v>
          </cell>
        </row>
        <row r="1187">
          <cell r="C1187">
            <v>1057836</v>
          </cell>
          <cell r="F1187" t="str">
            <v>UPONOR SMART AQUA S-PRESS ВОДОРОЗЕТКА ПРОХОДНАЯ 16-RP1/2"ВР-16 (ДЛИННАЯ) '10Щ</v>
          </cell>
        </row>
        <row r="1188">
          <cell r="C1188">
            <v>1057838</v>
          </cell>
          <cell r="F1188" t="str">
            <v>UPONOR SMART AQUA S-PRESS ВОДОРОЗЕТКА ПРОХОДНАЯ 20-RP1/2"ВР-20 (ДЛИННАЯ) '10Щ</v>
          </cell>
        </row>
        <row r="1189">
          <cell r="C1189">
            <v>1044211</v>
          </cell>
          <cell r="F1189" t="str">
            <v>UPONOR SMART AQUA ВОДОРОЗЕТКА С КРАНОМ И ДЕКОРАТИВНОЙ ЧАШКОЙ 16-RP1/2"ВР G3/4"НР '20Щ</v>
          </cell>
        </row>
        <row r="1190">
          <cell r="C1190">
            <v>1015626</v>
          </cell>
          <cell r="F1190" t="str">
            <v>UPONOR SMART RADI S-PRESS УГОЛЬНИК 16-15CU L=350ММ '20Щ</v>
          </cell>
        </row>
        <row r="1191">
          <cell r="C1191">
            <v>1015631</v>
          </cell>
          <cell r="F1191" t="str">
            <v>UPONOR SMART RADI S-PRESS УГОЛЬНИК 16-15CU L=1000ММ '20Щ</v>
          </cell>
        </row>
        <row r="1192">
          <cell r="C1192">
            <v>1015628</v>
          </cell>
          <cell r="F1192" t="str">
            <v>UPONOR SMART RADI S-PRESS ТРОЙНИК 16-15CU-16 L=350ММ '20Щ</v>
          </cell>
        </row>
        <row r="1193">
          <cell r="C1193">
            <v>1015653</v>
          </cell>
          <cell r="F1193" t="str">
            <v>UPONOR SMART RADI S-PRESS ТРОЙНИК 20-15CU-20 L=350ММ '20Щ</v>
          </cell>
        </row>
        <row r="1194">
          <cell r="C1194">
            <v>1015634</v>
          </cell>
          <cell r="F1194" t="str">
            <v>UPONOR SMART RADI S-PRESS КРЕСТОВИНА В ТЕПЛОИЗОЛЯЦИИ 16-16-16  '1Щ</v>
          </cell>
        </row>
        <row r="1195">
          <cell r="C1195">
            <v>1015661</v>
          </cell>
          <cell r="F1195" t="str">
            <v>UPONOR SMART RADI S-PRESS КРЕСТОВИНА В ТЕПЛОИЗОЛЯЦИИ 20-16-20 '1Щ</v>
          </cell>
        </row>
        <row r="1196">
          <cell r="C1196">
            <v>1015659</v>
          </cell>
          <cell r="F1196" t="str">
            <v>UPONOR SMART RADI S-PRESS КРЕСТОВИНА В ТЕПЛОИЗОЛЯЦИИ 20-16-16 '1Щ</v>
          </cell>
        </row>
        <row r="1197">
          <cell r="C1197">
            <v>1015663</v>
          </cell>
          <cell r="F1197" t="str">
            <v>UPONOR SMART RADI S-PRESS КРЕСТОВИНА В ТЕПЛОИЗОЛЯЦИИ 20-20-20 '1Щ</v>
          </cell>
        </row>
        <row r="1198">
          <cell r="C1198">
            <v>1048749</v>
          </cell>
          <cell r="F1198" t="str">
            <v>UPONOR SMART BASE S-PRESS КРЕСТОВИНА ПОД ПЛИНТУС 16-G1/2"НР-16 '1Щ</v>
          </cell>
        </row>
        <row r="1199">
          <cell r="C1199">
            <v>1048751</v>
          </cell>
          <cell r="F1199" t="str">
            <v>UPONOR SMART BASE S-PRESS КРЕСТОВИНА ПОД ПЛИНТУС 16-G1/2"НР-20 '1Щ</v>
          </cell>
        </row>
        <row r="1200">
          <cell r="C1200">
            <v>1048752</v>
          </cell>
          <cell r="F1200" t="str">
            <v>UPONOR SMART BASE S-PRESS КРЕСТОВИНА ПОД ПЛИНТУС 16-G1/2"НР-0 '1Щ</v>
          </cell>
        </row>
        <row r="1201">
          <cell r="C1201">
            <v>1048753</v>
          </cell>
          <cell r="F1201" t="str">
            <v>UPONOR SMART BASE S-PRESS КРЕСТОВИНА ПОД ПЛИНТУС 0-G1/2"НР-16 '1Щ</v>
          </cell>
        </row>
        <row r="1202">
          <cell r="C1202">
            <v>1048754</v>
          </cell>
          <cell r="F1202" t="str">
            <v>UPONOR SMART BASE S-PRESS КРЕСТОВИНА ПОД ПЛИНТУС 20-G1/2"НР-16 '1Щ</v>
          </cell>
        </row>
        <row r="1203">
          <cell r="C1203">
            <v>1048755</v>
          </cell>
          <cell r="F1203" t="str">
            <v>UPONOR SMART BASE S-PRESS КРЕСТОВИНА ПОД ПЛИНТУС 20-G1/2"НР-20 '1Щ</v>
          </cell>
        </row>
        <row r="1204">
          <cell r="C1204">
            <v>1048745</v>
          </cell>
          <cell r="F1204" t="str">
            <v>UPONOR UNI-X ЗАЖИМНОЙ АДАПТЕР 16X2,0-16X2,0 (ДЛЯ РЕКОНСТРУКЦИИ) '10C</v>
          </cell>
        </row>
        <row r="1205">
          <cell r="C1205">
            <v>1048746</v>
          </cell>
          <cell r="F1205" t="str">
            <v>UPONOR UNI-X ЗАЖИМНОЙ АДАПТЕР 16X2,0-16X2,25 (ДЛЯ РЕКОНСТРУКЦИИ) '10C</v>
          </cell>
        </row>
        <row r="1206">
          <cell r="C1206">
            <v>1048747</v>
          </cell>
          <cell r="F1206" t="str">
            <v>UPONOR UNI-X ЗАЖИМНОЙ АДАПТЕР 20X2,25-20X2,25 (ДЛЯ РЕКОНСТРУКЦИИ) '10C</v>
          </cell>
        </row>
        <row r="1207">
          <cell r="C1207">
            <v>1048748</v>
          </cell>
          <cell r="F1207" t="str">
            <v>UPONOR UNI-X ЗАЖИМНОЙ АДАПТЕР 20X2,25-20X2,5 (ДЛЯ РЕКОНСТРУКЦИИ) '10C</v>
          </cell>
        </row>
        <row r="1208">
          <cell r="C1208">
            <v>1045642</v>
          </cell>
          <cell r="F1208" t="str">
            <v>UPONOR SPI S-PRESS РЕМ.КОМПЛЕКТ: ПЛАСТИКОВОЕ КОЛЬЦО + АЛЮМИНИЕВАЯ ПРЕСС-ГИЛЬЗА 25, 10 ШТ  '10Щ</v>
          </cell>
        </row>
        <row r="1209">
          <cell r="C1209">
            <v>1014558</v>
          </cell>
          <cell r="F1209" t="str">
            <v>UPONOR S-PRESS ШТУЦЕР ЛАТУНЬ 20-22CU '10Щ</v>
          </cell>
        </row>
        <row r="1210">
          <cell r="C1210">
            <v>1014584</v>
          </cell>
          <cell r="F1210" t="str">
            <v>UPONOR S-PRESS ШТУЦЕР  ЛАТУНЬ 25-22CU '5Щ</v>
          </cell>
        </row>
        <row r="1211">
          <cell r="C1211">
            <v>1046940</v>
          </cell>
          <cell r="F1211" t="str">
            <v>UPONOR RS S-PRESS АДАПТЕР 40-RS2 '1И</v>
          </cell>
        </row>
        <row r="1212">
          <cell r="C1212">
            <v>1046941</v>
          </cell>
          <cell r="F1212" t="str">
            <v>UPONOR RS S-PRESS АДАПТЕР 50-RS2 '1И</v>
          </cell>
        </row>
        <row r="1213">
          <cell r="C1213">
            <v>1029125</v>
          </cell>
          <cell r="F1213" t="str">
            <v>UPONOR RS S-PRESS АДАПТЕР 63-RS2 '1Ф</v>
          </cell>
        </row>
        <row r="1214">
          <cell r="C1214">
            <v>1029126</v>
          </cell>
          <cell r="F1214" t="str">
            <v>UPONOR RS S-PRESS АДАПТЕР 75-RS2 '1Ф</v>
          </cell>
        </row>
        <row r="1215">
          <cell r="C1215">
            <v>1029127</v>
          </cell>
          <cell r="F1215" t="str">
            <v>UPONOR RS S-PRESS АДАПТЕР 90-RS3 '1Ф</v>
          </cell>
        </row>
        <row r="1216">
          <cell r="C1216">
            <v>1029128</v>
          </cell>
          <cell r="F1216" t="str">
            <v>UPONOR RS S-PRESS АДАПТЕР 110-RS3 '1И</v>
          </cell>
        </row>
        <row r="1217">
          <cell r="C1217">
            <v>1059403</v>
          </cell>
          <cell r="F1217" t="str">
            <v>UPONOR RS АДАПТЕР С ВНУТРЕННЕЙ РЕЗЬБОЙ RP1/2"ВР-RS2 '1C</v>
          </cell>
        </row>
        <row r="1218">
          <cell r="C1218">
            <v>1029134</v>
          </cell>
          <cell r="F1218" t="str">
            <v>UPONOR RS АДАПТЕР С ВНУТРЕННЕЙ РЕЗЬБОЙ RP1"ВР-RS2 '1C</v>
          </cell>
        </row>
        <row r="1219">
          <cell r="C1219">
            <v>1029135</v>
          </cell>
          <cell r="F1219" t="str">
            <v>UPONOR RS АДАПТЕР С ВНУТРЕННЕЙ РЕЗЬБОЙ RP2"ВР-RS2 '1С</v>
          </cell>
        </row>
        <row r="1220">
          <cell r="C1220">
            <v>1029136</v>
          </cell>
          <cell r="F1220" t="str">
            <v>UPONOR RS АДАПТЕР С ВНУТРЕННЕЙ РЕЗЬБОЙ RP2 1/2"ВР-RS2 '1C</v>
          </cell>
        </row>
        <row r="1221">
          <cell r="C1221">
            <v>1059404</v>
          </cell>
          <cell r="F1221" t="str">
            <v>UPONOR RS АДАПТЕР С ВНУТРЕННЕЙ РЕЗЬБОЙ RP1/2"ВР-RS3 '1C</v>
          </cell>
        </row>
        <row r="1222">
          <cell r="C1222">
            <v>1029137</v>
          </cell>
          <cell r="F1222" t="str">
            <v>UPONOR RS АДАПТЕР С ВНУТРЕННЕЙ РЕЗЬБОЙ RP3"ВР-RS3 '1C</v>
          </cell>
        </row>
        <row r="1223">
          <cell r="C1223">
            <v>1059402</v>
          </cell>
          <cell r="F1223" t="str">
            <v>UPONOR RS АДАПТЕР С НАРУЖНОЙ РЕЗЬБОЙ R1 1/2"НР-RS2 '1C</v>
          </cell>
        </row>
        <row r="1224">
          <cell r="C1224">
            <v>1029131</v>
          </cell>
          <cell r="F1224" t="str">
            <v>UPONOR RS АДАПТЕР С НАРУЖНОЙ РЕЗЬБОЙ R2"НР-RS2 '1И</v>
          </cell>
        </row>
        <row r="1225">
          <cell r="C1225">
            <v>1029132</v>
          </cell>
          <cell r="F1225" t="str">
            <v>UPONOR RS АДАПТЕР С НАРУЖНОЙ РЕЗЬБОЙ R2 1/2"НР-RS2 '1C</v>
          </cell>
        </row>
        <row r="1226">
          <cell r="C1226">
            <v>1029133</v>
          </cell>
          <cell r="F1226" t="str">
            <v>UPONOR RS АДАПТЕР С НАРУЖНОЙ РЕЗЬБОЙ R3"НР-RS3 '1C</v>
          </cell>
        </row>
        <row r="1227">
          <cell r="C1227">
            <v>1059398</v>
          </cell>
          <cell r="F1227" t="str">
            <v>UPONOR RS ФЛАНЕЦ RS2-DN65 (PN6) '1C</v>
          </cell>
        </row>
        <row r="1228">
          <cell r="C1228">
            <v>1059399</v>
          </cell>
          <cell r="F1228" t="str">
            <v>UPONOR RS ФЛАНЕЦ RS2-DN65 (PN16) '1И</v>
          </cell>
        </row>
        <row r="1229">
          <cell r="C1229">
            <v>1059400</v>
          </cell>
          <cell r="F1229" t="str">
            <v>UPONOR RS ФЛАНЕЦ RS3-DN80 (PN6) '1C</v>
          </cell>
        </row>
        <row r="1230">
          <cell r="C1230">
            <v>1059401</v>
          </cell>
          <cell r="F1230" t="str">
            <v>UPONOR RS ФЛАНЕЦ RS3-DN100 (PN6) '1C</v>
          </cell>
        </row>
        <row r="1231">
          <cell r="C1231">
            <v>1029129</v>
          </cell>
          <cell r="F1231" t="str">
            <v>UPONOR RS ФЛАНЕЦ RS3-DN80 (PN16) '1И</v>
          </cell>
        </row>
        <row r="1232">
          <cell r="C1232">
            <v>1029130</v>
          </cell>
          <cell r="F1232" t="str">
            <v>UPONOR RS ФЛАНЕЦ RS3-DN100 (PN16) '1А</v>
          </cell>
        </row>
        <row r="1233">
          <cell r="C1233">
            <v>1046477</v>
          </cell>
          <cell r="F1233" t="str">
            <v>UPONOR RS СОЕДИНИТЕЛЬ ДЛИННЫЙ RS2-RS2 L=130ММ '1С</v>
          </cell>
        </row>
        <row r="1234">
          <cell r="C1234">
            <v>1046478</v>
          </cell>
          <cell r="F1234" t="str">
            <v>UPONOR RS СОЕДИНИТЕЛЬ ДЛИННЫЙ RS3-RS3 L=210ММ '1C</v>
          </cell>
        </row>
        <row r="1235">
          <cell r="C1235">
            <v>1046750</v>
          </cell>
          <cell r="F1235" t="str">
            <v>UPONOR RS СОЕДИНИТЕЛЬ КОРОТКИЙ RS2-RS2 L=5ММ '1C</v>
          </cell>
        </row>
        <row r="1236">
          <cell r="C1236">
            <v>1046751</v>
          </cell>
          <cell r="F1236" t="str">
            <v>UPONOR RS СОЕДИНИТЕЛЬ КОРОТКИЙ RS3-RS3 L=5ММ '1C</v>
          </cell>
        </row>
        <row r="1237">
          <cell r="C1237">
            <v>1042921</v>
          </cell>
          <cell r="F1237" t="str">
            <v>UPONOR RS ФИКСИРУЮЩИЙ ХОМУТ RS2 ЧЕРНЫЙ '10П</v>
          </cell>
        </row>
        <row r="1238">
          <cell r="C1238">
            <v>1042922</v>
          </cell>
          <cell r="F1238" t="str">
            <v>UPONOR RS ФИКСИРУЮЩИЙ ХОМУТ RS3 СЕРЫЙ '10П</v>
          </cell>
        </row>
        <row r="1239">
          <cell r="C1239">
            <v>1059396</v>
          </cell>
          <cell r="F1239" t="str">
            <v>UPONOR RS S-PRESS АДАПТЕР 20-RS2 '1Щ</v>
          </cell>
        </row>
        <row r="1240">
          <cell r="C1240">
            <v>1029121</v>
          </cell>
          <cell r="F1240" t="str">
            <v>UPONOR RS S-PRESS АДАПТЕР 25-RS2 '1Щ</v>
          </cell>
        </row>
        <row r="1241">
          <cell r="C1241">
            <v>1029122</v>
          </cell>
          <cell r="F1241" t="str">
            <v>UPONOR RS S-PRESS АДАПТЕР 32-RS2 '1Щ</v>
          </cell>
        </row>
        <row r="1242">
          <cell r="C1242">
            <v>1015154</v>
          </cell>
          <cell r="F1242" t="str">
            <v>UPONOR S-PRESS СОЕДИНИТЕЛЬ 14-14 '10В</v>
          </cell>
        </row>
        <row r="1243">
          <cell r="C1243">
            <v>1058089</v>
          </cell>
          <cell r="F1243" t="str">
            <v>UPONOR UNI-X ЗАЖИМНОЙ АДАПТЕР MLC 14-3/4"ВР ЕВРОКОНУС '25Щ</v>
          </cell>
        </row>
        <row r="1244">
          <cell r="C1244">
            <v>1020248</v>
          </cell>
          <cell r="F1244" t="str">
            <v>UPONOR SPI UNI-C ВЕНТИЛЬ ДЛЯ КОЛЛЕКТОРА 35° '10Щ</v>
          </cell>
        </row>
        <row r="1245">
          <cell r="C1245">
            <v>1015425</v>
          </cell>
          <cell r="F1245" t="str">
            <v>UPONOR SMART RADI АДАПТЕР '20C</v>
          </cell>
        </row>
        <row r="1246">
          <cell r="C1246" t="str">
            <v>Инструменты для системы многослойных металлополимерных труб</v>
          </cell>
          <cell r="F1246"/>
        </row>
        <row r="1247">
          <cell r="C1247">
            <v>1089674</v>
          </cell>
          <cell r="F1247" t="str">
            <v>UPONOR MULTI ТРУБОРЕЗ ДЛЯ ТРУБ И КОЖУХА 12-25 '1У</v>
          </cell>
        </row>
        <row r="1248">
          <cell r="C1248">
            <v>1089776</v>
          </cell>
          <cell r="F1248" t="str">
            <v>UPONOR MULTI ЗАПАСНОЕ ЛЕЗВИЕ ДЛЯ ТРУБОРЕЗА 12-25 АРТ. 1089674 '1П</v>
          </cell>
        </row>
        <row r="1249">
          <cell r="C1249">
            <v>1089677</v>
          </cell>
          <cell r="F1249" t="str">
            <v>UPONOR MULTI ТРУБОРЕЗ ДЛЯ ТРУБ 14-40 '1И</v>
          </cell>
        </row>
        <row r="1250">
          <cell r="C1250">
            <v>1089779</v>
          </cell>
          <cell r="F1250" t="str">
            <v>UPONOR SPI MULTI ЗАПАСНОЕ ЛЕЗВИЕ ДЛЯ ТРУБОРЕЗА 14-40 '1П</v>
          </cell>
        </row>
        <row r="1251">
          <cell r="C1251">
            <v>1089675</v>
          </cell>
          <cell r="F1251" t="str">
            <v>UPONOR MULTI ТРУБОРЕЗ ДЛЯ ТРУБ 25-63 '1И</v>
          </cell>
        </row>
        <row r="1252">
          <cell r="C1252">
            <v>1089777</v>
          </cell>
          <cell r="F1252" t="str">
            <v>UPONOR SPI MULTI ЗАПАСНОЕ ЛЕЗВИЕ ДЛЯ ТРУБОРЕЗА 25-63 '1П</v>
          </cell>
        </row>
        <row r="1253">
          <cell r="C1253">
            <v>1089676</v>
          </cell>
          <cell r="F1253" t="str">
            <v>UPONOR MULTI ТРУБОРЕЗ ДЛЯ ТРУБ 50-125 '1А</v>
          </cell>
        </row>
        <row r="1254">
          <cell r="C1254">
            <v>1089778</v>
          </cell>
          <cell r="F1254" t="str">
            <v>UPONOR SPI MULTI ЗАПАСНОЕ ЛЕЗВИЕ ДЛЯ ТРУБОРЕЗА 50-125 '1П</v>
          </cell>
        </row>
        <row r="1255">
          <cell r="C1255">
            <v>1013721</v>
          </cell>
          <cell r="F1255" t="str">
            <v>UPONOR SPI ЗАПАСНОЕ ЛЕЗВИЕ ДЛЯ ТРУБОРЕЗА 1013719 '1П</v>
          </cell>
        </row>
        <row r="1256">
          <cell r="C1256">
            <v>1006635</v>
          </cell>
          <cell r="F1256" t="str">
            <v>UPONOR SPI ЗАПАСНОЕ ЛЕЗВИЕ ДЛЯ ТРУБОРЕЗА 25-63, АРТИКУЛ 1006634 '1В</v>
          </cell>
        </row>
        <row r="1257">
          <cell r="C1257">
            <v>1014173</v>
          </cell>
          <cell r="F1257" t="str">
            <v>UPONOR SPI ЗАПАСНОЕ ЛЕЗВИЕ ДЛЯ ТРУБОРЕЗА 50-110, АРТИКУЛ 1014171 '1В</v>
          </cell>
        </row>
        <row r="1258">
          <cell r="C1258">
            <v>1014334</v>
          </cell>
          <cell r="F1258" t="str">
            <v>UPONOR НАБОР ИНСТРУМЕНТОВ ДЛЯ РЕЗКИ И СНЯТИЯ ФАСКИ 63-110 '1C</v>
          </cell>
        </row>
        <row r="1259">
          <cell r="C1259">
            <v>1014320</v>
          </cell>
          <cell r="F1259" t="str">
            <v>UPONOR SPI ЗАПАСНОЙ РЕЖУЩИЙ ДИСК АРТИКУЛ 1014334 '1П</v>
          </cell>
        </row>
        <row r="1260">
          <cell r="C1260">
            <v>1006830</v>
          </cell>
          <cell r="F1260" t="str">
            <v>UPONOR КАЛИБРАТОР 16 '1C</v>
          </cell>
        </row>
        <row r="1261">
          <cell r="C1261">
            <v>1015749</v>
          </cell>
          <cell r="F1261" t="str">
            <v>UPONOR КАЛИБРАТОР 20 '1C</v>
          </cell>
        </row>
        <row r="1262">
          <cell r="C1262">
            <v>1015756</v>
          </cell>
          <cell r="F1262" t="str">
            <v>UPONOR КАЛИБРАТОР 25 '1C</v>
          </cell>
        </row>
        <row r="1263">
          <cell r="C1263">
            <v>1015762</v>
          </cell>
          <cell r="F1263" t="str">
            <v>UPONOR КАЛИБРАТОР 32 '1C</v>
          </cell>
        </row>
        <row r="1264">
          <cell r="C1264">
            <v>1006638</v>
          </cell>
          <cell r="F1264" t="str">
            <v>UPONOR КАЛИБРАТОР 40 '1А</v>
          </cell>
        </row>
        <row r="1265">
          <cell r="C1265">
            <v>1015808</v>
          </cell>
          <cell r="F1265" t="str">
            <v>UPONOR КАЛИБРАТОР 50 '1С</v>
          </cell>
        </row>
        <row r="1266">
          <cell r="C1266">
            <v>1014339</v>
          </cell>
          <cell r="F1266" t="str">
            <v>UPONOR КАЛИБРАТОР 63 '1C</v>
          </cell>
        </row>
        <row r="1267">
          <cell r="C1267">
            <v>1014344</v>
          </cell>
          <cell r="F1267" t="str">
            <v>UPONOR КАЛИБРАТОР 75 '1C</v>
          </cell>
        </row>
        <row r="1268">
          <cell r="C1268">
            <v>1015739</v>
          </cell>
          <cell r="F1268" t="str">
            <v>UPONOR КАЛИБРАТОР ТРЁХРАЗМЕРНЫЙ 16/20/25 '1И</v>
          </cell>
        </row>
        <row r="1269">
          <cell r="C1269">
            <v>1013729</v>
          </cell>
          <cell r="F1269" t="str">
            <v>UPONOR MLC ГИБОЧНАЯ ПРУЖИНА ВНУТРЕННЯЯ 16 '1С</v>
          </cell>
        </row>
        <row r="1270">
          <cell r="C1270">
            <v>1013734</v>
          </cell>
          <cell r="F1270" t="str">
            <v>UPONOR MLC ГИБОЧНАЯ ПРУЖИНА ВНУТРЕННЯЯ 20 '1C</v>
          </cell>
        </row>
        <row r="1271">
          <cell r="C1271">
            <v>1013737</v>
          </cell>
          <cell r="F1271" t="str">
            <v>UPONOR MLC ГИБОЧНАЯ ПРУЖИНА ВНУТРЕННЯЯ 25 '1С</v>
          </cell>
        </row>
        <row r="1272">
          <cell r="C1272">
            <v>1013739</v>
          </cell>
          <cell r="F1272" t="str">
            <v>UPONOR MLC ГИБОЧНАЯ ПРУЖИНА ВНУТРЕННЯЯ 32 '1А</v>
          </cell>
        </row>
        <row r="1273">
          <cell r="C1273">
            <v>1006640</v>
          </cell>
          <cell r="F1273" t="str">
            <v>UPONOR MLC ГИБОЧНАЯ ПРУЖИНА НАРУЖНАЯ 16 '1И</v>
          </cell>
        </row>
        <row r="1274">
          <cell r="C1274">
            <v>1013792</v>
          </cell>
          <cell r="F1274" t="str">
            <v>UPONOR MLC ГИБОЧНАЯ ПРУЖИНА НАРУЖНАЯ 20 '1А</v>
          </cell>
        </row>
        <row r="1275">
          <cell r="C1275">
            <v>1013794</v>
          </cell>
          <cell r="F1275" t="str">
            <v>UPONOR MLC ГИБОЧНАЯ ПРУЖИНА НАРУЖНАЯ 25 '1А</v>
          </cell>
        </row>
        <row r="1276">
          <cell r="C1276">
            <v>1013773</v>
          </cell>
          <cell r="F1276" t="str">
            <v>UPONOR MLC ТРУБОГИБ 16-32 '1С</v>
          </cell>
        </row>
        <row r="1277">
          <cell r="C1277">
            <v>1071925</v>
          </cell>
          <cell r="F1277" t="str">
            <v>UPONOR UNI PIPE PLUS ТРУБОГИБ 16-32 '1С</v>
          </cell>
        </row>
        <row r="1278">
          <cell r="C1278">
            <v>1089774</v>
          </cell>
          <cell r="F1278" t="str">
            <v>UPONOR S-PRESS РУЧНОЙ ИНСТРУМЕНТ БЕЗ ВКЛАДЫШЕЙ, 14-20 ММ '1И</v>
          </cell>
        </row>
        <row r="1279">
          <cell r="C1279">
            <v>1015764</v>
          </cell>
          <cell r="F1279" t="str">
            <v>UPONOR S-PRESS РУЧНОЙ ИНСТРУМЕНТ БЕЗ ВКЛАДЫШЕЙ 14-20 '1В</v>
          </cell>
        </row>
        <row r="1280">
          <cell r="C1280">
            <v>1015777</v>
          </cell>
          <cell r="F1280" t="str">
            <v>UPONOR S-PRESS ВКЛАДЫШИ ДЛЯ РУЧНОГО ИНСТРУМЕНТА 16 '1И</v>
          </cell>
        </row>
        <row r="1281">
          <cell r="C1281">
            <v>1015780</v>
          </cell>
          <cell r="F1281" t="str">
            <v>UPONOR S-PRESS ВКЛАДЫШИ ДЛЯ РУЧНОГО ИНСТРУМЕНТА 20 '1И</v>
          </cell>
        </row>
        <row r="1282">
          <cell r="C1282">
            <v>1083586</v>
          </cell>
          <cell r="F1282" t="str">
            <v>UPONOR S-PRESS АККУМУЛЯТОРНЫЙ ИНСТРУМЕНТ MINI2 С КЛЕЩАМИ KSP0 16/20/25/32 '1Ф</v>
          </cell>
        </row>
        <row r="1283">
          <cell r="C1283">
            <v>1015703</v>
          </cell>
          <cell r="F1283" t="str">
            <v>UPONOR SPI S-PRESS ЗАПАСНОЙ АККУМУЛЯТОР MINI '1П</v>
          </cell>
        </row>
        <row r="1284">
          <cell r="C1284">
            <v>1083605</v>
          </cell>
          <cell r="F1284" t="str">
            <v>UPONOR SPI S-PRESS ЗАПАСНОЙ АККУМУЛЯТОР MINI2 '1С</v>
          </cell>
        </row>
        <row r="1285">
          <cell r="C1285">
            <v>1007090</v>
          </cell>
          <cell r="F1285" t="str">
            <v>UPONOR S-PRESS КЛЕЩИ MINI KSP0 14 '1С</v>
          </cell>
        </row>
        <row r="1286">
          <cell r="C1286">
            <v>1007091</v>
          </cell>
          <cell r="F1286" t="str">
            <v>UPONOR S-PRESS КЛЕЩИ MINI KSP0 16 '1C</v>
          </cell>
        </row>
        <row r="1287">
          <cell r="C1287">
            <v>1007093</v>
          </cell>
          <cell r="F1287" t="str">
            <v>UPONOR S-PRESS КЛЕЩИ MINI KSP0 20 '1C</v>
          </cell>
        </row>
        <row r="1288">
          <cell r="C1288">
            <v>1007094</v>
          </cell>
          <cell r="F1288" t="str">
            <v>UPONOR S-PRESS КЛЕЩИ MINI KSP0 25 '1C</v>
          </cell>
        </row>
        <row r="1289">
          <cell r="C1289">
            <v>1007095</v>
          </cell>
          <cell r="F1289" t="str">
            <v>UPONOR S-PRESS КЛЕЩИ MINI KSP0 32 '1C</v>
          </cell>
        </row>
        <row r="1290">
          <cell r="C1290">
            <v>1007082</v>
          </cell>
          <cell r="F1290" t="str">
            <v>UPONOR S-PRESS ЭЛЕКТРИЧЕСКИЙ ИНСТРУМЕНТ UP 75 БЕЗ КЛЕЩЕЙ '1Ф</v>
          </cell>
        </row>
        <row r="1291">
          <cell r="C1291">
            <v>1083612</v>
          </cell>
          <cell r="F1291" t="str">
            <v>UPONOR S-PRESS АККУМУЛЯТОРНЫЙ ИНСТРУМЕНТ UP110 БЕЗ КЛЕЩЕЙ '1С</v>
          </cell>
        </row>
        <row r="1292">
          <cell r="C1292">
            <v>1006949</v>
          </cell>
          <cell r="F1292" t="str">
            <v>UPONOR SPI S-PRESS ЗАПАСНОЙ АККУМУЛЯТОР UP 75 '1С</v>
          </cell>
        </row>
        <row r="1293">
          <cell r="C1293">
            <v>1083608</v>
          </cell>
          <cell r="F1293" t="str">
            <v>UPONOR SPI S-PRESS ЗАПАСНОЙ АККУМУЛЯТОР UP110 '1С</v>
          </cell>
        </row>
        <row r="1294">
          <cell r="C1294">
            <v>1006950</v>
          </cell>
          <cell r="F1294" t="str">
            <v>UPONOR SPI S-PRESS ЗАПАСНОЕ ЗАРЯДНОЕ УСТРОЙСТВО ДЛЯ ИНСТРУМЕНТОВ MINI И UP 75 '1С</v>
          </cell>
        </row>
        <row r="1295">
          <cell r="C1295">
            <v>1083610</v>
          </cell>
          <cell r="F1295" t="str">
            <v>UPONOR SPI S-PRESS ЗАПАСНОЕ ЗАРЯДНОЕ УСТРОЙСТВО ДЛЯ ИНСТРУМЕНТОВ MINI2 И UP110 '1С</v>
          </cell>
        </row>
        <row r="1296">
          <cell r="C1296">
            <v>1007083</v>
          </cell>
          <cell r="F1296" t="str">
            <v>UPONOR S-PRESS КЛЕЩИ UPP1 14 '1С</v>
          </cell>
        </row>
        <row r="1297">
          <cell r="C1297">
            <v>1007084</v>
          </cell>
          <cell r="F1297" t="str">
            <v>UPONOR S-PRESS КЛЕЩИ UPP1 16 '1И</v>
          </cell>
        </row>
        <row r="1298">
          <cell r="C1298">
            <v>1007086</v>
          </cell>
          <cell r="F1298" t="str">
            <v>UPONOR S-PRESS КЛЕЩИ UPP1 20 '1И</v>
          </cell>
        </row>
        <row r="1299">
          <cell r="C1299">
            <v>1007087</v>
          </cell>
          <cell r="F1299" t="str">
            <v>UPONOR S-PRESS КЛЕЩИ UPP1 25 '1И</v>
          </cell>
        </row>
        <row r="1300">
          <cell r="C1300">
            <v>1007088</v>
          </cell>
          <cell r="F1300" t="str">
            <v>UPONOR S-PRESS КЛЕЩИ UPP1 32 '1И</v>
          </cell>
        </row>
        <row r="1301">
          <cell r="C1301">
            <v>1015768</v>
          </cell>
          <cell r="F1301" t="str">
            <v>UPONOR S-PRESS КЛЕЩИ UPP1 40 '1И</v>
          </cell>
        </row>
        <row r="1302">
          <cell r="C1302">
            <v>1015792</v>
          </cell>
          <cell r="F1302" t="str">
            <v>UPONOR S-PRESS КЛЕЩИ UPP1 50 '1И</v>
          </cell>
        </row>
        <row r="1303">
          <cell r="C1303">
            <v>1046541</v>
          </cell>
          <cell r="F1303" t="str">
            <v>UPONOR S-PRESS ОБОЙМА 63 ДЛЯ 1046545 '1А</v>
          </cell>
        </row>
        <row r="1304">
          <cell r="C1304">
            <v>1046542</v>
          </cell>
          <cell r="F1304" t="str">
            <v>UPONOR S-PRESS ОБОЙМА 75 ДЛЯ 1046545 '1C</v>
          </cell>
        </row>
        <row r="1305">
          <cell r="C1305">
            <v>1046543</v>
          </cell>
          <cell r="F1305" t="str">
            <v>UPONOR S-PRESS ОБОЙМА 90 ДЛЯ 1046545 '1C</v>
          </cell>
        </row>
        <row r="1306">
          <cell r="C1306">
            <v>1046544</v>
          </cell>
          <cell r="F1306" t="str">
            <v>UPONOR S-PRESS ОБОЙМА 110 ДЛЯ 1046545 '1C</v>
          </cell>
        </row>
        <row r="1307">
          <cell r="C1307">
            <v>1046545</v>
          </cell>
          <cell r="F1307" t="str">
            <v>UPONOR S-PRESS НАСАДКА ДЛЯ ПРЕСС ОБОЙМЫ 63-110 '1А</v>
          </cell>
        </row>
        <row r="1308">
          <cell r="C1308">
            <v>1010512</v>
          </cell>
          <cell r="F1308" t="str">
            <v>UPONOR ВЫПРЯМИТЕЛЬ ДЛЯ ТРУБ 14-25'1C</v>
          </cell>
        </row>
        <row r="1309">
          <cell r="C1309">
            <v>1060167</v>
          </cell>
          <cell r="F1309" t="str">
            <v>UPONOR УНИВЕРСАЛЬНЫЙ ИНСТРУМЕНТ ДЛЯ СНЯТИЯ ФАСКИ '1А</v>
          </cell>
        </row>
        <row r="1310">
          <cell r="C1310">
            <v>1006639</v>
          </cell>
          <cell r="F1310" t="str">
            <v>UPONOR MLC ГИБОЧНАЯ ПРУЖИНА НАРУЖНАЯ 14 '1С</v>
          </cell>
        </row>
        <row r="1311">
          <cell r="C1311">
            <v>1015776</v>
          </cell>
          <cell r="F1311" t="str">
            <v>UPONOR S-PRESS ВКЛАДЫШИ ДЛЯ РУЧНОГО ИНСТРУМЕНТА 14 '1C</v>
          </cell>
        </row>
        <row r="1312">
          <cell r="C1312" t="str">
            <v>Фитинги и аксессуары Uponor RTM</v>
          </cell>
          <cell r="F1312"/>
        </row>
        <row r="1313">
          <cell r="C1313">
            <v>1048539</v>
          </cell>
          <cell r="F1313" t="str">
            <v>UPONOR RTM ШТУЦЕР С НАРУЖНОЙ РЕЗЬБОЙ КОМПОЗИЦИОННЫЙ 16-1/2"НР '48C</v>
          </cell>
        </row>
        <row r="1314">
          <cell r="C1314">
            <v>1048540</v>
          </cell>
          <cell r="F1314" t="str">
            <v>UPONOR RTM ШТУЦЕР С НАРУЖНОЙ РЕЗЬБОЙ КОМПОЗИЦИОННЫЙ 20-1/2"НР '36C</v>
          </cell>
        </row>
        <row r="1315">
          <cell r="C1315">
            <v>1048541</v>
          </cell>
          <cell r="F1315" t="str">
            <v>UPONOR RTM ШТУЦЕР С НАРУЖНОЙ РЕЗЬБОЙ КОМПОЗИЦИОННЫЙ 25-3/4"НР '20C</v>
          </cell>
        </row>
        <row r="1316">
          <cell r="C1316">
            <v>1048558</v>
          </cell>
          <cell r="F1316" t="str">
            <v>UPONOR RTM ШТУЦЕР С ВНУТРЕННЕЙ РЕЗЬБОЙ КОМПОЗИЦИОННЫЙ 16-1/2"ВР '40А</v>
          </cell>
        </row>
        <row r="1317">
          <cell r="C1317">
            <v>1048559</v>
          </cell>
          <cell r="F1317" t="str">
            <v>UPONOR RTM ШТУЦЕР С ВНУТРЕННЕЙ РЕЗЬБОЙ КОМПОЗИЦИОННЫЙ 20-1/2"ВР '36C</v>
          </cell>
        </row>
        <row r="1318">
          <cell r="C1318">
            <v>1048560</v>
          </cell>
          <cell r="F1318" t="str">
            <v>UPONOR RTM ШТУЦЕР С ВНУТРЕННЕЙ РЕЗЬБОЙ КОМПОЗИЦИОННЫЙ 25-3/4"ВР '20C</v>
          </cell>
        </row>
        <row r="1319">
          <cell r="C1319">
            <v>1048561</v>
          </cell>
          <cell r="F1319" t="str">
            <v>UPONOR RTM УГОЛЬНИК С ВНУТРЕННЕЙ РЕЗЬБОЙ КОМПОЗИЦИОННЫЙ 16-1/2"ВР '30C</v>
          </cell>
        </row>
        <row r="1320">
          <cell r="C1320">
            <v>1048562</v>
          </cell>
          <cell r="F1320" t="str">
            <v>UPONOR RTM УГОЛЬНИК С ВНУТРЕННЕЙ РЕЗЬБОЙ КОМПОЗИЦИОННЫЙ 20-1/2"ВР '20C</v>
          </cell>
        </row>
        <row r="1321">
          <cell r="C1321">
            <v>1048563</v>
          </cell>
          <cell r="F1321" t="str">
            <v>UPONOR RTM УГОЛЬНИК С ВНУТРЕННЕЙ РЕЗЬБОЙ КОМПОЗИЦИОННЫЙ 25-3/4"ВР '20C</v>
          </cell>
        </row>
        <row r="1322">
          <cell r="C1322">
            <v>1048564</v>
          </cell>
          <cell r="F1322" t="str">
            <v>UPONOR RTM ВОДОРОЗЕТКА КОМПОЗИЦИОННАЯ 16-1/2"ВР '20А</v>
          </cell>
        </row>
        <row r="1323">
          <cell r="C1323">
            <v>1048565</v>
          </cell>
          <cell r="F1323" t="str">
            <v>UPONOR RTM ВОДОРОЗЕТКА КОМПОЗИЦИОННАЯ 20-1/2"ВР '20C</v>
          </cell>
        </row>
        <row r="1324">
          <cell r="C1324">
            <v>1048542</v>
          </cell>
          <cell r="F1324" t="str">
            <v>UPONOR RTM СОЕДИНИТЕЛЬ КОМПОЗИЦИОННЫЙ 16-16 '40А</v>
          </cell>
        </row>
        <row r="1325">
          <cell r="C1325">
            <v>1048543</v>
          </cell>
          <cell r="F1325" t="str">
            <v>UPONOR RTM СОЕДИНИТЕЛЬ КОМПОЗИЦИОННЫЙ 20-20 '30А</v>
          </cell>
        </row>
        <row r="1326">
          <cell r="C1326">
            <v>1048544</v>
          </cell>
          <cell r="F1326" t="str">
            <v>UPONOR RTM СОЕДИНИТЕЛЬ КОМПОЗИЦИОННЫЙ 25-25 '20C</v>
          </cell>
        </row>
        <row r="1327">
          <cell r="C1327">
            <v>1048545</v>
          </cell>
          <cell r="F1327" t="str">
            <v>UPONOR RTM ПЕРЕХОДНИК КОМПОЗИЦИОННЫЙ 20-16 '35C</v>
          </cell>
        </row>
        <row r="1328">
          <cell r="C1328">
            <v>1048546</v>
          </cell>
          <cell r="F1328" t="str">
            <v>UPONOR RTM ПЕРЕХОДНИК КОМПОЗИЦИОННЫЙ 25-20 '25C</v>
          </cell>
        </row>
        <row r="1329">
          <cell r="C1329">
            <v>1048573</v>
          </cell>
          <cell r="F1329" t="str">
            <v>UPONOR RTM ПЕРЕХОДНИК ЛАТУНЬ 25-16 '20В</v>
          </cell>
        </row>
        <row r="1330">
          <cell r="C1330">
            <v>1059012</v>
          </cell>
          <cell r="F1330" t="str">
            <v>UPONOR RTM ПЕРЕХОДНИК ЛАТУНЬ 32-20 '12Щ</v>
          </cell>
        </row>
        <row r="1331">
          <cell r="C1331">
            <v>1048574</v>
          </cell>
          <cell r="F1331" t="str">
            <v>UPONOR RTM ПЕРЕХОДНИК ЛАТУНЬ 32-25 '12Щ</v>
          </cell>
        </row>
        <row r="1332">
          <cell r="C1332">
            <v>1048566</v>
          </cell>
          <cell r="F1332" t="str">
            <v>UPONOR RTM ШТУЦЕР С НАРУЖНОЙ РЕЗЬБОЙ ЛАТУНЬ 16-1/2"НР '48А</v>
          </cell>
        </row>
        <row r="1333">
          <cell r="C1333">
            <v>1048567</v>
          </cell>
          <cell r="F1333" t="str">
            <v>UPONOR RTM ШТУЦЕР С НАРУЖНОЙ РЕЗЬБОЙ ЛАТУНЬ 20-1/2"НР '36А</v>
          </cell>
        </row>
        <row r="1334">
          <cell r="C1334">
            <v>1048568</v>
          </cell>
          <cell r="F1334" t="str">
            <v>UPONOR RTM ШТУЦЕР С НАРУЖНОЙ РЕЗЬБОЙ ЛАТУНЬ 20-3/4"НР '25C</v>
          </cell>
        </row>
        <row r="1335">
          <cell r="C1335">
            <v>1048569</v>
          </cell>
          <cell r="F1335" t="str">
            <v>UPONOR RTM ШТУЦЕР С НАРУЖНОЙ РЕЗЬБОЙ ЛАТУНЬ 25-3/4"НР '20C</v>
          </cell>
        </row>
        <row r="1336">
          <cell r="C1336">
            <v>1048570</v>
          </cell>
          <cell r="F1336" t="str">
            <v>UPONOR RTM ШТУЦЕР С НАРУЖНОЙ РЕЗЬБОЙ ЛАТУНЬ 25-1"НР '20C</v>
          </cell>
        </row>
        <row r="1337">
          <cell r="C1337">
            <v>1048571</v>
          </cell>
          <cell r="F1337" t="str">
            <v>UPONOR RTM ШТУЦЕР С НАРУЖНОЙ РЕЗЬБОЙ ЛАТУНЬ 32-1"НР '15Щ</v>
          </cell>
        </row>
        <row r="1338">
          <cell r="C1338">
            <v>1048581</v>
          </cell>
          <cell r="F1338" t="str">
            <v>UPONOR RTM ШТУЦЕР С ВНУТРЕННЕЙ РЕЗЬБОЙ ЛАТУНЬ 16-1/2"ВР '48C</v>
          </cell>
        </row>
        <row r="1339">
          <cell r="C1339">
            <v>1048582</v>
          </cell>
          <cell r="F1339" t="str">
            <v>UPONOR RTM ШТУЦЕР С ВНУТРЕННЕЙ РЕЗЬБОЙ ЛАТУНЬ 20-1/2"ВР '36А</v>
          </cell>
        </row>
        <row r="1340">
          <cell r="C1340">
            <v>1048583</v>
          </cell>
          <cell r="F1340" t="str">
            <v>UPONOR RTM ШТУЦЕР С ВНУТРЕННЕЙ РЕЗЬБОЙ ЛАТУНЬ 20-3/4"ВР '25C</v>
          </cell>
        </row>
        <row r="1341">
          <cell r="C1341">
            <v>1048584</v>
          </cell>
          <cell r="F1341" t="str">
            <v>UPONOR RTM ШТУЦЕР С ВНУТРЕННЕЙ РЕЗЬБОЙ ЛАТУНЬ 25-3/4"ВР '25C</v>
          </cell>
        </row>
        <row r="1342">
          <cell r="C1342">
            <v>1048585</v>
          </cell>
          <cell r="F1342" t="str">
            <v>UPONOR RTM ШТУЦЕР С ВНУТРЕННЕЙ РЕЗЬБОЙ ЛАТУНЬ 25-1"ВР '20В</v>
          </cell>
        </row>
        <row r="1343">
          <cell r="C1343">
            <v>1048547</v>
          </cell>
          <cell r="F1343" t="str">
            <v>UPONOR RTM УГОЛЬНИК 90° КОМПОЗИЦИОННЫЙ 16-16 '40А</v>
          </cell>
        </row>
        <row r="1344">
          <cell r="C1344">
            <v>1048548</v>
          </cell>
          <cell r="F1344" t="str">
            <v>UPONOR RTM УГОЛЬНИК 90° КОМПОЗИЦИОННЫЙ 20-20 '25А</v>
          </cell>
        </row>
        <row r="1345">
          <cell r="C1345">
            <v>1048549</v>
          </cell>
          <cell r="F1345" t="str">
            <v>UPONOR RTM УГОЛЬНИК 90° КОМПОЗИЦИОННЫЙ 25-25 '15C</v>
          </cell>
        </row>
        <row r="1346">
          <cell r="C1346">
            <v>1048599</v>
          </cell>
          <cell r="F1346" t="str">
            <v>UPONOR RTM УГОЛЬНИК С НАРУЖНОЙ РЕЗЬБОЙ ЛАТУНЬ 16-1/2"НР '30C</v>
          </cell>
        </row>
        <row r="1347">
          <cell r="C1347">
            <v>1048600</v>
          </cell>
          <cell r="F1347" t="str">
            <v>UPONOR RTM УГОЛЬНИК С НАРУЖНОЙ РЕЗЬБОЙ ЛАТУНЬ 20-1/2"НР '20C</v>
          </cell>
        </row>
        <row r="1348">
          <cell r="C1348">
            <v>1048601</v>
          </cell>
          <cell r="F1348" t="str">
            <v>UPONOR RTM УГОЛЬНИК С НАРУЖНОЙ РЕЗЬБОЙ ЛАТУНЬ 20-3/4"НР '20C</v>
          </cell>
        </row>
        <row r="1349">
          <cell r="C1349">
            <v>1048602</v>
          </cell>
          <cell r="F1349" t="str">
            <v>UPONOR RTM УГОЛЬНИК С НАРУЖНОЙ РЕЗЬБОЙ ЛАТУНЬ 25-3/4"НР '15C</v>
          </cell>
        </row>
        <row r="1350">
          <cell r="C1350">
            <v>1048590</v>
          </cell>
          <cell r="F1350" t="str">
            <v>UPONOR RTM УГОЛЬНИК С ВНУТРЕННЕЙ РЕЗЬБОЙ ЛАТУНЬ 16-1/2"ВР '48C</v>
          </cell>
        </row>
        <row r="1351">
          <cell r="C1351">
            <v>1048591</v>
          </cell>
          <cell r="F1351" t="str">
            <v>UPONOR RTM УГОЛЬНИК С ВНУТРЕННЕЙ РЕЗЬБОЙ ЛАТУНЬ 20-1/2"ВР '30C</v>
          </cell>
        </row>
        <row r="1352">
          <cell r="C1352">
            <v>1048592</v>
          </cell>
          <cell r="F1352" t="str">
            <v>UPONOR RTM УГОЛЬНИК С ВНУТРЕННЕЙ РЕЗЬБОЙ ЛАТУНЬ 20-3/4"ВР '20В</v>
          </cell>
        </row>
        <row r="1353">
          <cell r="C1353">
            <v>1048593</v>
          </cell>
          <cell r="F1353" t="str">
            <v>UPONOR RTM УГОЛЬНИК С ВНУТРЕННЕЙ РЕЗЬБОЙ ЛАТУНЬ 25-3/4"ВР '20C</v>
          </cell>
        </row>
        <row r="1354">
          <cell r="C1354">
            <v>1048594</v>
          </cell>
          <cell r="F1354" t="str">
            <v>UPONOR RTM УГОЛЬНИК С ВНУТРЕННЕЙ РЕЗЬБОЙ ЛАТУНЬ 25-1"ВР '20C</v>
          </cell>
        </row>
        <row r="1355">
          <cell r="C1355">
            <v>1048550</v>
          </cell>
          <cell r="F1355" t="str">
            <v>UPONOR RTM ТРОЙНИК РАВНОПРОХОДНОЙ КОМПОЗИЦИОННЫЙ 16-16-16 '24C</v>
          </cell>
        </row>
        <row r="1356">
          <cell r="C1356">
            <v>1048551</v>
          </cell>
          <cell r="F1356" t="str">
            <v>UPONOR RTM ТРОЙНИК РАВНОПРОХОДНОЙ КОМПОЗИЦИОННЫЙ 20-20-20 '20А</v>
          </cell>
        </row>
        <row r="1357">
          <cell r="C1357">
            <v>1048552</v>
          </cell>
          <cell r="F1357" t="str">
            <v>UPONOR RTM ТРОЙНИК РАВНОПРОХОДНОЙ КОМПОЗИЦИОННЫЙ 25-25-25 '10C</v>
          </cell>
        </row>
        <row r="1358">
          <cell r="C1358">
            <v>1048554</v>
          </cell>
          <cell r="F1358" t="str">
            <v>UPONOR RTM ТРОЙНИК РЕДУКЦИОННЫЙ КОМПОЗИЦИОННЫЙ 20-16-16 '20C</v>
          </cell>
        </row>
        <row r="1359">
          <cell r="C1359">
            <v>1048553</v>
          </cell>
          <cell r="F1359" t="str">
            <v>UPONOR RTM ТРОЙНИК РЕДУКЦИОННЫЙ КОМПОЗИЦИОННЫЙ 20-16-20 '20C</v>
          </cell>
        </row>
        <row r="1360">
          <cell r="C1360">
            <v>1048555</v>
          </cell>
          <cell r="F1360" t="str">
            <v>UPONOR RTM ТРОЙНИК РЕДУКЦИОННЫЙ КОМПОЗИЦИОННЫЙ 20-20-16 '20В</v>
          </cell>
        </row>
        <row r="1361">
          <cell r="C1361">
            <v>1048557</v>
          </cell>
          <cell r="F1361" t="str">
            <v>UPONOR RTM ТРОЙНИК РЕДУКЦИОННЫЙ КОМПОЗИЦИОННЫЙ 25-20-20 '14В</v>
          </cell>
        </row>
        <row r="1362">
          <cell r="C1362">
            <v>1048556</v>
          </cell>
          <cell r="F1362" t="str">
            <v>UPONOR RTM ТРОЙНИК РЕДУКЦИОННЫЙ КОМПОЗИЦИОННЫЙ 25-20-25 '14В</v>
          </cell>
        </row>
        <row r="1363">
          <cell r="C1363">
            <v>1059011</v>
          </cell>
          <cell r="F1363" t="str">
            <v>UPONOR RTM ТРОЙНИК РЕДУКЦИОННЫЙ ЛАТУНЬ 16-20-16 '20В</v>
          </cell>
        </row>
        <row r="1364">
          <cell r="C1364">
            <v>1059010</v>
          </cell>
          <cell r="F1364" t="str">
            <v>UPONOR RTM ТРОЙНИК РЕДУКЦИОННЫЙ ЛАТУНЬ 32-16-32 '6Щ</v>
          </cell>
        </row>
        <row r="1365">
          <cell r="C1365">
            <v>1048580</v>
          </cell>
          <cell r="F1365" t="str">
            <v>UPONOR RTM ТРОЙНИК РЕДУКЦИОННЫЙ ЛАТУНЬ 32-20-32 '6Щ</v>
          </cell>
        </row>
        <row r="1366">
          <cell r="C1366">
            <v>1048587</v>
          </cell>
          <cell r="F1366" t="str">
            <v>UPONOR RTM ТРОЙНИК С ВНУТРЕННЕЙ РЕЗЬБОЙ ЛАТУНЬ 16-1/2"ВР-16 '30C</v>
          </cell>
        </row>
        <row r="1367">
          <cell r="C1367">
            <v>1048588</v>
          </cell>
          <cell r="F1367" t="str">
            <v>UPONOR RTM ТРОЙНИК С ВНУТРЕННЕЙ РЕЗЬБОЙ ЛАТУНЬ 20-1/2"ВР-20 '20C</v>
          </cell>
        </row>
        <row r="1368">
          <cell r="C1368">
            <v>1048589</v>
          </cell>
          <cell r="F1368" t="str">
            <v>UPONOR RTM ТРОЙНИК С ВНУТРЕННЕЙ РЕЗЬБОЙ ЛАТУНЬ 20-3/4"ВР-20 '20В</v>
          </cell>
        </row>
        <row r="1369">
          <cell r="C1369">
            <v>1048596</v>
          </cell>
          <cell r="F1369" t="str">
            <v>UPONOR SMART AQUA RTM ВОДОРОЗЕТКА ЛАТУНЬ 16-1/2"ВР '20C</v>
          </cell>
        </row>
        <row r="1370">
          <cell r="C1370">
            <v>1048597</v>
          </cell>
          <cell r="F1370" t="str">
            <v>UPONOR SMART AQUA RTM ВОДОРОЗЕТКА ЛАТУНЬ 20-1/2"ВР '20А</v>
          </cell>
        </row>
        <row r="1371">
          <cell r="C1371">
            <v>1048598</v>
          </cell>
          <cell r="F1371" t="str">
            <v>UPONOR SMART AQUA RTM ВОДОРОЗЕТКА ЛАТУНЬ 20-3/4"ВР '20C</v>
          </cell>
        </row>
        <row r="1372">
          <cell r="C1372">
            <v>1061621</v>
          </cell>
          <cell r="F1372" t="str">
            <v>UPONOR SMART AQUA RTM ВОДОРОЗЕТКА U-ПРОФИЛЬ ЛАТУНЬ 16-1/2"-16 '5C</v>
          </cell>
        </row>
        <row r="1373">
          <cell r="C1373">
            <v>1061622</v>
          </cell>
          <cell r="F1373" t="str">
            <v>UPONOR SMART AQUA RTM ВОДОРОЗЕТКА U-ПРОФИЛЬ ЛАТУНЬ 20-1/2"-20 '5C</v>
          </cell>
        </row>
        <row r="1374">
          <cell r="C1374">
            <v>1048604</v>
          </cell>
          <cell r="F1374" t="str">
            <v>UPONOR SMART AQUA RTM АДАПТЕР ЛАТУНЬ 16-3/4"ВР ЕВРОКОНУС '25C</v>
          </cell>
        </row>
        <row r="1375">
          <cell r="C1375">
            <v>1048605</v>
          </cell>
          <cell r="F1375" t="str">
            <v>UPONOR SMART AQUA RTM АДАПТЕР ЛАТУНЬ 20-3/4"ВР ЕВРОКОНУС '25В</v>
          </cell>
        </row>
        <row r="1376">
          <cell r="C1376">
            <v>1057379</v>
          </cell>
          <cell r="F1376" t="str">
            <v>UPONOR SMART RADI RTM УГОЛЬНИК ЛАТУНЬ 16-15CU (L=200ММ) '15C</v>
          </cell>
        </row>
        <row r="1377">
          <cell r="C1377">
            <v>1057375</v>
          </cell>
          <cell r="F1377" t="str">
            <v>UPONOR RTM ШТУЦЕР С НАКИДНОЙ ГАЙКОЙ ЛАТУНЬ 16-1/2"НГ '24C</v>
          </cell>
        </row>
        <row r="1378">
          <cell r="C1378">
            <v>1057376</v>
          </cell>
          <cell r="F1378" t="str">
            <v>UPONOR RTM ШТУЦЕР С НАКИДНОЙ ГАЙКОЙ ЛАТУНЬ 20-3/4"НГ '24C</v>
          </cell>
        </row>
        <row r="1379">
          <cell r="C1379">
            <v>1048603</v>
          </cell>
          <cell r="F1379" t="str">
            <v>UPONOR RTM АДАПТЕР ЛАТУНЬ 16-15СU '40C</v>
          </cell>
        </row>
        <row r="1380">
          <cell r="C1380">
            <v>1057377</v>
          </cell>
          <cell r="F1380" t="str">
            <v>UPONOR RTM АДАПТЕР ЛАТУНЬ 25-22CU '20C</v>
          </cell>
        </row>
        <row r="1381">
          <cell r="C1381">
            <v>1059013</v>
          </cell>
          <cell r="F1381" t="str">
            <v>UPONOR RTM ЗАГЛУШКА ЛАТУНЬ 16 '48C</v>
          </cell>
        </row>
        <row r="1382">
          <cell r="C1382">
            <v>1048606</v>
          </cell>
          <cell r="F1382" t="str">
            <v>UPONOR RTM КАЛИБРАТОР 16/20/25 '20C</v>
          </cell>
        </row>
        <row r="1383">
          <cell r="C1383">
            <v>1048607</v>
          </cell>
          <cell r="F1383" t="str">
            <v>UPONOR RTM КАЛИБРАТОР 32 '5Щ</v>
          </cell>
        </row>
        <row r="1384">
          <cell r="C1384" t="str">
            <v>Система труб и фитингов из нержавеющей стали Uponor INOX</v>
          </cell>
          <cell r="F1384"/>
        </row>
        <row r="1385">
          <cell r="C1385">
            <v>1119058</v>
          </cell>
          <cell r="F1385" t="str">
            <v>UPONOR INOX ТРУБА ИЗ НЕРЖАВЕЮЩЕЙ СТАЛИ AISI 316L 15X1,0 ОТРЕЗОК 6М '6С</v>
          </cell>
        </row>
        <row r="1386">
          <cell r="C1386">
            <v>1119059</v>
          </cell>
          <cell r="F1386" t="str">
            <v>UPONOR INOX ТРУБА ИЗ НЕРЖАВЕЮЩЕЙ СТАЛИ AISI 316L 18X1,0 ОТРЕЗОК 6М '6С</v>
          </cell>
        </row>
        <row r="1387">
          <cell r="C1387">
            <v>1119060</v>
          </cell>
          <cell r="F1387" t="str">
            <v>UPONOR INOX ТРУБА ИЗ НЕРЖАВЕЮЩЕЙ СТАЛИ AISI 316L 22X1,2 ОТРЕЗОК 6М '6С</v>
          </cell>
        </row>
        <row r="1388">
          <cell r="C1388">
            <v>1119061</v>
          </cell>
          <cell r="F1388" t="str">
            <v>UPONOR INOX ТРУБА ИЗ НЕРЖАВЕЮЩЕЙ СТАЛИ AISI 316L 28X1,2 ОТРЕЗОК 6М '6С</v>
          </cell>
        </row>
        <row r="1389">
          <cell r="C1389">
            <v>1119062</v>
          </cell>
          <cell r="F1389" t="str">
            <v>UPONOR INOX ТРУБА ИЗ НЕРЖАВЕЮЩЕЙ СТАЛИ AISI 316L 35X1,5 ОТРЕЗОК 6М '6С</v>
          </cell>
        </row>
        <row r="1390">
          <cell r="C1390">
            <v>1119063</v>
          </cell>
          <cell r="F1390" t="str">
            <v>UPONOR INOX ТРУБА ИЗ НЕРЖАВЕЮЩЕЙ СТАЛИ AISI 316L 42X1,5 ОТРЕЗОК 6М '6С</v>
          </cell>
        </row>
        <row r="1391">
          <cell r="C1391">
            <v>1119064</v>
          </cell>
          <cell r="F1391" t="str">
            <v>UPONOR INOX ТРУБА ИЗ НЕРЖАВЕЮЩЕЙ СТАЛИ AISI 316L 54X1,5 ОТРЕЗОК 6М '6С</v>
          </cell>
        </row>
        <row r="1392">
          <cell r="C1392">
            <v>1119065</v>
          </cell>
          <cell r="F1392" t="str">
            <v>UPONOR INOX ПРЕСС-ОТВОД ИЗ НЕРЖАВЕЮЩЕЙ СТАЛИ 15-15 '10С</v>
          </cell>
        </row>
        <row r="1393">
          <cell r="C1393">
            <v>1119066</v>
          </cell>
          <cell r="F1393" t="str">
            <v>UPONOR INOX ПРЕСС-ОТВОД ИЗ НЕРЖАВЕЮЩЕЙ СТАЛИ 18-18 '1С</v>
          </cell>
        </row>
        <row r="1394">
          <cell r="C1394">
            <v>1119067</v>
          </cell>
          <cell r="F1394" t="str">
            <v>UPONOR INOX ПРЕСС-ОТВОД ИЗ НЕРЖАВЕЮЩЕЙ СТАЛИ 22-22 '10С</v>
          </cell>
        </row>
        <row r="1395">
          <cell r="C1395">
            <v>1119068</v>
          </cell>
          <cell r="F1395" t="str">
            <v>UPONOR INOX ПРЕСС-ОТВОД ИЗ НЕРЖАВЕЮЩЕЙ СТАЛИ 28-28 '10С</v>
          </cell>
        </row>
        <row r="1396">
          <cell r="C1396">
            <v>1119069</v>
          </cell>
          <cell r="F1396" t="str">
            <v>UPONOR INOX ПРЕСС-ОТВОД ИЗ НЕРЖАВЕЮЩЕЙ СТАЛИ 35-35 '10С</v>
          </cell>
        </row>
        <row r="1397">
          <cell r="C1397">
            <v>1119070</v>
          </cell>
          <cell r="F1397" t="str">
            <v>UPONOR INOX ПРЕСС-ОТВОД ИЗ НЕРЖАВЕЮЩЕЙ СТАЛИ 42-42 '2С</v>
          </cell>
        </row>
        <row r="1398">
          <cell r="C1398">
            <v>1119071</v>
          </cell>
          <cell r="F1398" t="str">
            <v>UPONOR INOX ПРЕСС-ОТВОД ИЗ НЕРЖАВЕЮЩЕЙ СТАЛИ 54-54 '2С</v>
          </cell>
        </row>
        <row r="1399">
          <cell r="C1399">
            <v>1119072</v>
          </cell>
          <cell r="F1399" t="str">
            <v>UPONOR INOX ПРЕСС-ОТВОД С ГЛАДКИМ КОНЦОМ ИЗ НЕРЖАВЕЮЩЕЙ СТАЛИ 15-15 '10С</v>
          </cell>
        </row>
        <row r="1400">
          <cell r="C1400">
            <v>1119073</v>
          </cell>
          <cell r="F1400" t="str">
            <v>UPONOR INOX ПРЕСС-ОТВОД С ГЛАДКИМ КОНЦОМ ИЗ НЕРЖАВЕЮЩЕЙ СТАЛИ 18-18 '10С</v>
          </cell>
        </row>
        <row r="1401">
          <cell r="C1401">
            <v>1119074</v>
          </cell>
          <cell r="F1401" t="str">
            <v>UPONOR INOX ПРЕСС-ОТВОД С ГЛАДКИМ КОНЦОМ ИЗ НЕРЖАВЕЮЩЕЙ СТАЛИ 22-22 '10С</v>
          </cell>
        </row>
        <row r="1402">
          <cell r="C1402">
            <v>1119075</v>
          </cell>
          <cell r="F1402" t="str">
            <v>UPONOR INOX ПРЕСС-ОТВОД С ГЛАДКИМ КОНЦОМ ИЗ НЕРЖАВЕЮЩЕЙ СТАЛИ 28-28 '10С</v>
          </cell>
        </row>
        <row r="1403">
          <cell r="C1403">
            <v>1119076</v>
          </cell>
          <cell r="F1403" t="str">
            <v>UPONOR INOX ПРЕСС-ОТВОД С ГЛАДКИМ КОНЦОМ ИЗ НЕРЖАВЕЮЩЕЙ СТАЛИ 35-35 '10С</v>
          </cell>
        </row>
        <row r="1404">
          <cell r="C1404">
            <v>1119077</v>
          </cell>
          <cell r="F1404" t="str">
            <v>UPONOR INOX ПРЕСС-ОТВОД С ГЛАДКИМ КОНЦОМ ИЗ НЕРЖАВЕЮЩЕЙ СТАЛИ 42-42 '2С</v>
          </cell>
        </row>
        <row r="1405">
          <cell r="C1405">
            <v>1119078</v>
          </cell>
          <cell r="F1405" t="str">
            <v>UPONOR INOX ПРЕСС-ОТВОД С ГЛАДКИМ КОНЦОМ ИЗ НЕРЖАВЕЮЩЕЙ СТАЛИ 54-54 '2С</v>
          </cell>
        </row>
        <row r="1406">
          <cell r="C1406">
            <v>1119079</v>
          </cell>
          <cell r="F1406" t="str">
            <v>UPONOR INOX ПРЕСС-ОТВОД 45° ИЗ НЕРЖАВЕЮЩЕЙ СТАЛИ 15-15 '10С</v>
          </cell>
        </row>
        <row r="1407">
          <cell r="C1407">
            <v>1119080</v>
          </cell>
          <cell r="F1407" t="str">
            <v>UPONOR INOX ПРЕСС-ОТВОД 45° ИЗ НЕРЖАВЕЮЩЕЙ СТАЛИ 18-18 '10С</v>
          </cell>
        </row>
        <row r="1408">
          <cell r="C1408">
            <v>1119081</v>
          </cell>
          <cell r="F1408" t="str">
            <v>UPONOR INOX ПРЕСС-ОТВОД 45° ИЗ НЕРЖАВЕЮЩЕЙ СТАЛИ 22-22 '10С</v>
          </cell>
        </row>
        <row r="1409">
          <cell r="C1409">
            <v>1119082</v>
          </cell>
          <cell r="F1409" t="str">
            <v>UPONOR INOX ПРЕСС-ОТВОД 45° ИЗ НЕРЖАВЕЮЩЕЙ СТАЛИ 28-28 '10С</v>
          </cell>
        </row>
        <row r="1410">
          <cell r="C1410">
            <v>1119083</v>
          </cell>
          <cell r="F1410" t="str">
            <v>UPONOR INOX ПРЕСС-ОТВОД 45° ИЗ НЕРЖАВЕЮЩЕЙ СТАЛИ 35-35 '10С</v>
          </cell>
        </row>
        <row r="1411">
          <cell r="C1411">
            <v>1119084</v>
          </cell>
          <cell r="F1411" t="str">
            <v>UPONOR INOX ПРЕСС-ОТВОД 45° ИЗ НЕРЖАВЕЮЩЕЙ СТАЛИ 42-42 '4С</v>
          </cell>
        </row>
        <row r="1412">
          <cell r="C1412">
            <v>1119085</v>
          </cell>
          <cell r="F1412" t="str">
            <v>UPONOR INOX ПРЕСС-ОТВОД 45° ИЗ НЕРЖАВЕЮЩЕЙ СТАЛИ 54-54 '2С</v>
          </cell>
        </row>
        <row r="1413">
          <cell r="C1413">
            <v>1119086</v>
          </cell>
          <cell r="F1413" t="str">
            <v>UPONOR INOX ПРЕСС-ОТВОД 45° С ГЛАДКИМ КОНЦОМ ИЗ НЕРЖАВЕЮЩЕЙ СТАЛИ 15-15 '10С</v>
          </cell>
        </row>
        <row r="1414">
          <cell r="C1414">
            <v>1119087</v>
          </cell>
          <cell r="F1414" t="str">
            <v>UPONOR INOX ПРЕСС-ОТВОД 45° С ГЛАДКИМ КОНЦОМ ИЗ НЕРЖАВЕЮЩЕЙ СТАЛИ 18-18 '10С</v>
          </cell>
        </row>
        <row r="1415">
          <cell r="C1415">
            <v>1119088</v>
          </cell>
          <cell r="F1415" t="str">
            <v>UPONOR INOX ПРЕСС-ОТВОД 45° С ГЛАДКИМ КОНЦОМ ИЗ НЕРЖАВЕЮЩЕЙ СТАЛИ 22-22 '10С</v>
          </cell>
        </row>
        <row r="1416">
          <cell r="C1416">
            <v>1119089</v>
          </cell>
          <cell r="F1416" t="str">
            <v>UPONOR INOX ПРЕСС-ОТВОД 45° С ГЛАДКИМ КОНЦОМ ИЗ НЕРЖАВЕЮЩЕЙ СТАЛИ 28-28 '10С</v>
          </cell>
        </row>
        <row r="1417">
          <cell r="C1417">
            <v>1119090</v>
          </cell>
          <cell r="F1417" t="str">
            <v>UPONOR INOX ПРЕСС-ОТВОД 45° С ГЛАДКИМ КОНЦОМ ИЗ НЕРЖАВЕЮЩЕЙ СТАЛИ 35-35 '10С</v>
          </cell>
        </row>
        <row r="1418">
          <cell r="C1418">
            <v>1119091</v>
          </cell>
          <cell r="F1418" t="str">
            <v>UPONOR INOX ПРЕСС-ОТВОД 45° С ГЛАДКИМ КОНЦОМ ИЗ НЕРЖАВЕЮЩЕЙ СТАЛИ 42-42 '4С</v>
          </cell>
        </row>
        <row r="1419">
          <cell r="C1419">
            <v>1119092</v>
          </cell>
          <cell r="F1419" t="str">
            <v>UPONOR INOX ПРЕСС-ОТВОД 45° С ГЛАДКИМ КОНЦОМ ИЗ НЕРЖАВЕЮЩЕЙ СТАЛИ 54-54 '2С</v>
          </cell>
        </row>
        <row r="1420">
          <cell r="C1420">
            <v>1119093</v>
          </cell>
          <cell r="F1420" t="str">
            <v>UPONOR INOX ПРЕСС-ТРОЙНИК РАВНОПРОХОДНОЙ ИЗ НЕРЖАВЕЮЩЕЙ СТАЛИ 15-15-15 '10С</v>
          </cell>
        </row>
        <row r="1421">
          <cell r="C1421">
            <v>1119094</v>
          </cell>
          <cell r="F1421" t="str">
            <v>UPONOR INOX ПРЕСС-ТРОЙНИК РАВНОПРОХОДНОЙ ИЗ НЕРЖАВЕЮЩЕЙ СТАЛИ 18-18-18 '10С</v>
          </cell>
        </row>
        <row r="1422">
          <cell r="C1422">
            <v>1119095</v>
          </cell>
          <cell r="F1422" t="str">
            <v>UPONOR INOX ПРЕСС-ТРОЙНИК РАВНОПРОХОДНОЙ ИЗ НЕРЖАВЕЮЩЕЙ СТАЛИ 22-22-22 '10С</v>
          </cell>
        </row>
        <row r="1423">
          <cell r="C1423">
            <v>1119096</v>
          </cell>
          <cell r="F1423" t="str">
            <v>UPONOR INOX ПРЕСС-ТРОЙНИК РАВНОПРОХОДНОЙ ИЗ НЕРЖАВЕЮЩЕЙ СТАЛИ 28-28-28 '10С</v>
          </cell>
        </row>
        <row r="1424">
          <cell r="C1424">
            <v>1119097</v>
          </cell>
          <cell r="F1424" t="str">
            <v>UPONOR INOX ПРЕСС-ТРОЙНИК РАВНОПРОХОДНОЙ ИЗ НЕРЖАВЕЮЩЕЙ СТАЛИ 35-35-35 '10С</v>
          </cell>
        </row>
        <row r="1425">
          <cell r="C1425">
            <v>1119098</v>
          </cell>
          <cell r="F1425" t="str">
            <v>UPONOR INOX ПРЕСС-ТРОЙНИК РАВНОПРОХОДНОЙ ИЗ НЕРЖАВЕЮЩЕЙ СТАЛИ 42-42-42 '4С</v>
          </cell>
        </row>
        <row r="1426">
          <cell r="C1426">
            <v>1119099</v>
          </cell>
          <cell r="F1426" t="str">
            <v>UPONOR INOX ПРЕСС-ТРОЙНИК РАВНОПРОХОДНОЙ ИЗ НЕРЖАВЕЮЩЕЙ СТАЛИ 54-54-54 '2С</v>
          </cell>
        </row>
        <row r="1427">
          <cell r="C1427">
            <v>1119100</v>
          </cell>
          <cell r="F1427" t="str">
            <v>UPONOR INOX ПРЕСС-ТРОЙНИК РЕДУКЦИОННЫЙ ИЗ НЕРЖАВЕЮЩЕЙ СТАЛИ 18-15-15 '10С</v>
          </cell>
        </row>
        <row r="1428">
          <cell r="C1428">
            <v>1119101</v>
          </cell>
          <cell r="F1428" t="str">
            <v>UPONOR INOX ПРЕСС-ТРОЙНИК РЕДУКЦИОННЫЙ ИЗ НЕРЖАВЕЮЩЕЙ СТАЛИ 22-15-22 '10С</v>
          </cell>
        </row>
        <row r="1429">
          <cell r="C1429">
            <v>1119102</v>
          </cell>
          <cell r="F1429" t="str">
            <v>UPONOR INOX ПРЕСС-ТРОЙНИК РЕДУКЦИОННЫЙ ИЗ НЕРЖАВЕЮЩЕЙ СТАЛИ 22-18-22 '10С</v>
          </cell>
        </row>
        <row r="1430">
          <cell r="C1430">
            <v>1119103</v>
          </cell>
          <cell r="F1430" t="str">
            <v>UPONOR INOX ПРЕСС-ТРОЙНИК РЕДУКЦИОННЫЙ ИЗ НЕРЖАВЕЮЩЕЙ СТАЛИ 28-15-28 '10С</v>
          </cell>
        </row>
        <row r="1431">
          <cell r="C1431">
            <v>1119104</v>
          </cell>
          <cell r="F1431" t="str">
            <v>UPONOR INOX ПРЕСС-ТРОЙНИК РЕДУКЦИОННЫЙ ИЗ НЕРЖАВЕЮЩЕЙ СТАЛИ 28-18-28 '10С</v>
          </cell>
        </row>
        <row r="1432">
          <cell r="C1432">
            <v>1119105</v>
          </cell>
          <cell r="F1432" t="str">
            <v>UPONOR INOX ПРЕСС-ТРОЙНИК РЕДУКЦИОННЫЙ ИЗ НЕРЖАВЕЮЩЕЙ СТАЛИ 28-22-28 '10С</v>
          </cell>
        </row>
        <row r="1433">
          <cell r="C1433">
            <v>1119106</v>
          </cell>
          <cell r="F1433" t="str">
            <v>UPONOR INOX ПРЕСС-ТРОЙНИК РЕДУКЦИОННЫЙ ИЗ НЕРЖАВЕЮЩЕЙ СТАЛИ 35-15-35 '10С</v>
          </cell>
        </row>
        <row r="1434">
          <cell r="C1434">
            <v>1119107</v>
          </cell>
          <cell r="F1434" t="str">
            <v>UPONOR INOX ПРЕСС-ТРОЙНИК РЕДУКЦИОННЫЙ ИЗ НЕРЖАВЕЮЩЕЙ СТАЛИ 35-18-35 '10С</v>
          </cell>
        </row>
        <row r="1435">
          <cell r="C1435">
            <v>1119108</v>
          </cell>
          <cell r="F1435" t="str">
            <v>UPONOR INOX ПРЕСС-ТРОЙНИК РЕДУКЦИОННЫЙ ИЗ НЕРЖАВЕЮЩЕЙ СТАЛИ 35-22-35 '10С</v>
          </cell>
        </row>
        <row r="1436">
          <cell r="C1436">
            <v>1119109</v>
          </cell>
          <cell r="F1436" t="str">
            <v>UPONOR INOX ПРЕСС-ТРОЙНИК РЕДУКЦИОННЫЙ ИЗ НЕРЖАВЕЮЩЕЙ СТАЛИ 35-28-35 '10С</v>
          </cell>
        </row>
        <row r="1437">
          <cell r="C1437">
            <v>1119110</v>
          </cell>
          <cell r="F1437" t="str">
            <v>UPONOR INOX ПРЕСС-ТРОЙНИК РЕДУКЦИОННЫЙ ИЗ НЕРЖАВЕЮЩЕЙ СТАЛИ 42-18-42 '4С</v>
          </cell>
        </row>
        <row r="1438">
          <cell r="C1438">
            <v>1119111</v>
          </cell>
          <cell r="F1438" t="str">
            <v>UPONOR INOX ПРЕСС-ТРОЙНИК РЕДУКЦИОННЫЙ ИЗ НЕРЖАВЕЮЩЕЙ СТАЛИ 42-22-42 '4С</v>
          </cell>
        </row>
        <row r="1439">
          <cell r="C1439">
            <v>1119112</v>
          </cell>
          <cell r="F1439" t="str">
            <v>UPONOR INOX ПРЕСС-ТРОЙНИК РЕДУКЦИОННЫЙ ИЗ НЕРЖАВЕЮЩЕЙ СТАЛИ 42-28-42 '4С</v>
          </cell>
        </row>
        <row r="1440">
          <cell r="C1440">
            <v>1119113</v>
          </cell>
          <cell r="F1440" t="str">
            <v>UPONOR INOX ПРЕСС-ТРОЙНИК РЕДУКЦИОННЫЙ ИЗ НЕРЖАВЕЮЩЕЙ СТАЛИ 42-35-42 '4С</v>
          </cell>
        </row>
        <row r="1441">
          <cell r="C1441">
            <v>1119114</v>
          </cell>
          <cell r="F1441" t="str">
            <v>UPONOR INOX ПРЕСС-ТРОЙНИК РЕДУКЦИОННЫЙ ИЗ НЕРЖАВЕЮЩЕЙ СТАЛИ 54-18-54 '2С</v>
          </cell>
        </row>
        <row r="1442">
          <cell r="C1442">
            <v>1119115</v>
          </cell>
          <cell r="F1442" t="str">
            <v>UPONOR INOX ПРЕСС-ТРОЙНИК РЕДУКЦИОННЫЙ ИЗ НЕРЖАВЕЮЩЕЙ СТАЛИ 54-22-54 '2С</v>
          </cell>
        </row>
        <row r="1443">
          <cell r="C1443">
            <v>1119116</v>
          </cell>
          <cell r="F1443" t="str">
            <v>UPONOR INOX ПРЕСС-ТРОЙНИК РЕДУКЦИОННЫЙ ИЗ НЕРЖАВЕЮЩЕЙ СТАЛИ 54-28-54 '2С</v>
          </cell>
        </row>
        <row r="1444">
          <cell r="C1444">
            <v>1119117</v>
          </cell>
          <cell r="F1444" t="str">
            <v>UPONOR INOX ПРЕСС-ТРОЙНИК РЕДУКЦИОННЫЙ ИЗ НЕРЖАВЕЮЩЕЙ СТАЛИ 54-35-54 '2С</v>
          </cell>
        </row>
        <row r="1445">
          <cell r="C1445">
            <v>1119118</v>
          </cell>
          <cell r="F1445" t="str">
            <v>UPONOR INOX ПРЕСС-ТРОЙНИК РЕДУКЦИОННЫЙ ИЗ НЕРЖАВЕЮЩЕЙ СТАЛИ 54-42-54 '2С</v>
          </cell>
        </row>
        <row r="1446">
          <cell r="C1446">
            <v>1119119</v>
          </cell>
          <cell r="F1446" t="str">
            <v>UPONOR INOX ПРЕСС-ТРОЙНИК С ВНУТРЕННЕЙ РЕЗЬБОЙ ИЗ НЕРЖАВЕЮЩЕЙ СТАЛИ 15-RP1/2"ВР-15 '10С</v>
          </cell>
        </row>
        <row r="1447">
          <cell r="C1447">
            <v>1119120</v>
          </cell>
          <cell r="F1447" t="str">
            <v>UPONOR INOX ПРЕСС-ТРОЙНИК С ВНУТРЕННЕЙ РЕЗЬБОЙ ИЗ НЕРЖАВЕЮЩЕЙ СТАЛИ 18-RP1/2"ВР-18 '10С</v>
          </cell>
        </row>
        <row r="1448">
          <cell r="C1448">
            <v>1119121</v>
          </cell>
          <cell r="F1448" t="str">
            <v>UPONOR INOX ПРЕСС-ТРОЙНИК С ВНУТРЕННЕЙ РЕЗЬБОЙ ИЗ НЕРЖАВЕЮЩЕЙ СТАЛИ 18-RP3/4"ВР-18 '10С</v>
          </cell>
        </row>
        <row r="1449">
          <cell r="C1449">
            <v>1119122</v>
          </cell>
          <cell r="F1449" t="str">
            <v>UPONOR INOX ПРЕСС-ТРОЙНИК С ВНУТРЕННЕЙ РЕЗЬБОЙ ИЗ НЕРЖАВЕЮЩЕЙ СТАЛИ 22-RP1/2"ВР-22 '10С</v>
          </cell>
        </row>
        <row r="1450">
          <cell r="C1450">
            <v>1119123</v>
          </cell>
          <cell r="F1450" t="str">
            <v>UPONOR INOX ПРЕСС-ТРОЙНИК С ВНУТРЕННЕЙ РЕЗЬБОЙ ИЗ НЕРЖАВЕЮЩЕЙ СТАЛИ 22-RP3/4"ВР-22 '10С</v>
          </cell>
        </row>
        <row r="1451">
          <cell r="C1451">
            <v>1119124</v>
          </cell>
          <cell r="F1451" t="str">
            <v>UPONOR INOX ПРЕСС-ТРОЙНИК С ВНУТРЕННЕЙ РЕЗЬБОЙ ИЗ НЕРЖАВЕЮЩЕЙ СТАЛИ 28-RP1/2"ВР-28 '10С</v>
          </cell>
        </row>
        <row r="1452">
          <cell r="C1452">
            <v>1119125</v>
          </cell>
          <cell r="F1452" t="str">
            <v>UPONOR INOX ПРЕСС-ТРОЙНИК С ВНУТРЕННЕЙ РЕЗЬБОЙ ИЗ НЕРЖАВЕЮЩЕЙ СТАЛИ 28-RP3/4"ВР-28 '10С</v>
          </cell>
        </row>
        <row r="1453">
          <cell r="C1453">
            <v>1119126</v>
          </cell>
          <cell r="F1453" t="str">
            <v>UPONOR INOX ПРЕСС-ТРОЙНИК С ВНУТРЕННЕЙ РЕЗЬБОЙ ИЗ НЕРЖАВЕЮЩЕЙ СТАЛИ 35-RP1/2"ВР-35 '10С</v>
          </cell>
        </row>
        <row r="1454">
          <cell r="C1454">
            <v>1119127</v>
          </cell>
          <cell r="F1454" t="str">
            <v>UPONOR INOX ПРЕСС-ТРОЙНИК С ВНУТРЕННЕЙ РЕЗЬБОЙ ИЗ НЕРЖАВЕЮЩЕЙ СТАЛИ 35-RP3/4"ВР-35 '10С</v>
          </cell>
        </row>
        <row r="1455">
          <cell r="C1455">
            <v>1119128</v>
          </cell>
          <cell r="F1455" t="str">
            <v>UPONOR INOX ПРЕСС-ТРОЙНИК С ВНУТРЕННЕЙ РЕЗЬБОЙ ИЗ НЕРЖАВЕЮЩЕЙ СТАЛИ 42-RP1/2"ВР-42 '2С</v>
          </cell>
        </row>
        <row r="1456">
          <cell r="C1456">
            <v>1119129</v>
          </cell>
          <cell r="F1456" t="str">
            <v>UPONOR INOX ПРЕСС-ТРОЙНИК С ВНУТРЕННЕЙ РЕЗЬБОЙ ИЗ НЕРЖАВЕЮЩЕЙ СТАЛИ 42-RP3/4"ВР-42 '4С</v>
          </cell>
        </row>
        <row r="1457">
          <cell r="C1457">
            <v>1119130</v>
          </cell>
          <cell r="F1457" t="str">
            <v>UPONOR INOX ПРЕСС-ТРОЙНИК С ВНУТРЕННЕЙ РЕЗЬБОЙ ИЗ НЕРЖАВЕЮЩЕЙ СТАЛИ 54-RP1/2"ВР-54 '2С</v>
          </cell>
        </row>
        <row r="1458">
          <cell r="C1458">
            <v>1119131</v>
          </cell>
          <cell r="F1458" t="str">
            <v>UPONOR INOX ПРЕСС-ТРОЙНИК С ВНУТРЕННЕЙ РЕЗЬБОЙ ИЗ НЕРЖАВЕЮЩЕЙ СТАЛИ 54-RP3/4"ВР-54 '2С</v>
          </cell>
        </row>
        <row r="1459">
          <cell r="C1459">
            <v>1119132</v>
          </cell>
          <cell r="F1459" t="str">
            <v>UPONOR INOX ПРЕСС-ТРОЙНИК С ВНУТРЕННЕЙ РЕЗЬБОЙ ИЗ НЕРЖАВЕЮЩЕЙ СТАЛИ 54-RP2"ВР-54 '2С</v>
          </cell>
        </row>
        <row r="1460">
          <cell r="C1460">
            <v>1119133</v>
          </cell>
          <cell r="F1460" t="str">
            <v>UPONOR INOX ПРЕСС-СОЕДИНИТЕЛЬ С НАРУЖНОЙ РЕЗЬБОЙ ИЗ НЕРЖАВЕЮЩЕЙ СТАЛИ 15XR1/2"НР '20С</v>
          </cell>
        </row>
        <row r="1461">
          <cell r="C1461">
            <v>1119134</v>
          </cell>
          <cell r="F1461" t="str">
            <v>UPONOR INOX ПРЕСС-СОЕДИНИТЕЛЬ С НАРУЖНОЙ РЕЗЬБОЙ ИЗ НЕРЖАВЕЮЩЕЙ СТАЛИ 15XR3/4"НР '10С</v>
          </cell>
        </row>
        <row r="1462">
          <cell r="C1462">
            <v>1119135</v>
          </cell>
          <cell r="F1462" t="str">
            <v>UPONOR INOX ПРЕСС-СОЕДИНИТЕЛЬ С НАРУЖНОЙ РЕЗЬБОЙ ИЗ НЕРЖАВЕЮЩЕЙ СТАЛИ 18XR1/2"НР '20С</v>
          </cell>
        </row>
        <row r="1463">
          <cell r="C1463">
            <v>1119136</v>
          </cell>
          <cell r="F1463" t="str">
            <v>UPONOR INOX ПРЕСС-СОЕДИНИТЕЛЬ С НАРУЖНОЙ РЕЗЬБОЙ ИЗ НЕРЖАВЕЮЩЕЙ СТАЛИ 18XR3/4"НР '10С</v>
          </cell>
        </row>
        <row r="1464">
          <cell r="C1464">
            <v>1119137</v>
          </cell>
          <cell r="F1464" t="str">
            <v>UPONOR INOX ПРЕСС-СОЕДИНИТЕЛЬ С НАРУЖНОЙ РЕЗЬБОЙ ИЗ НЕРЖАВЕЮЩЕЙ СТАЛИ 22XR1/2"НР '10С</v>
          </cell>
        </row>
        <row r="1465">
          <cell r="C1465">
            <v>1119138</v>
          </cell>
          <cell r="F1465" t="str">
            <v>UPONOR INOX ПРЕСС-СОЕДИНИТЕЛЬ С НАРУЖНОЙ РЕЗЬБОЙ ИЗ НЕРЖАВЕЮЩЕЙ СТАЛИ 22XR3/4"НР '10С</v>
          </cell>
        </row>
        <row r="1466">
          <cell r="C1466">
            <v>1119139</v>
          </cell>
          <cell r="F1466" t="str">
            <v>UPONOR INOX ПРЕСС-СОЕДИНИТЕЛЬ С НАРУЖНОЙ РЕЗЬБОЙ ИЗ НЕРЖАВЕЮЩЕЙ СТАЛИ 22XR1"НР '10С</v>
          </cell>
        </row>
        <row r="1467">
          <cell r="C1467">
            <v>1119140</v>
          </cell>
          <cell r="F1467" t="str">
            <v>UPONOR INOX ПРЕСС-СОЕДИНИТЕЛЬ С НАРУЖНОЙ РЕЗЬБОЙ ИЗ НЕРЖАВЕЮЩЕЙ СТАЛИ 28XR3/4"НР '10С</v>
          </cell>
        </row>
        <row r="1468">
          <cell r="C1468">
            <v>1119141</v>
          </cell>
          <cell r="F1468" t="str">
            <v>UPONOR INOX ПРЕСС-СОЕДИНИТЕЛЬ С НАРУЖНОЙ РЕЗЬБОЙ ИЗ НЕРЖАВЕЮЩЕЙ СТАЛИ 28XR1"НР '10С</v>
          </cell>
        </row>
        <row r="1469">
          <cell r="C1469">
            <v>1119142</v>
          </cell>
          <cell r="F1469" t="str">
            <v>UPONOR INOX ПРЕСС-СОЕДИНИТЕЛЬ С НАРУЖНОЙ РЕЗЬБОЙ ИЗ НЕРЖАВЕЮЩЕЙ СТАЛИ 35XR1"НР '10С</v>
          </cell>
        </row>
        <row r="1470">
          <cell r="C1470">
            <v>1119143</v>
          </cell>
          <cell r="F1470" t="str">
            <v>UPONOR INOX ПРЕСС-СОЕДИНИТЕЛЬ С НАРУЖНОЙ РЕЗЬБОЙ ИЗ НЕРЖАВЕЮЩЕЙ СТАЛИ 35XR1 1/4"НР '10С</v>
          </cell>
        </row>
        <row r="1471">
          <cell r="C1471">
            <v>1119144</v>
          </cell>
          <cell r="F1471" t="str">
            <v>UPONOR INOX ПРЕСС-СОЕДИНИТЕЛЬ С НАРУЖНОЙ РЕЗЬБОЙ ИЗ НЕРЖАВЕЮЩЕЙ СТАЛИ 42XR1 1/2"НР '4С</v>
          </cell>
        </row>
        <row r="1472">
          <cell r="C1472">
            <v>1119145</v>
          </cell>
          <cell r="F1472" t="str">
            <v>UPONOR INOX ПРЕСС-СОЕДИНИТЕЛЬ С НАРУЖНОЙ РЕЗЬБОЙ ИЗ НЕРЖАВЕЮЩЕЙ СТАЛИ 54XR2"НР '4С</v>
          </cell>
        </row>
        <row r="1473">
          <cell r="C1473">
            <v>1119146</v>
          </cell>
          <cell r="F1473" t="str">
            <v>UPONOR INOX ПРЕСС-СОЕДИНИТЕЛЬ С ВНУТРЕННЕЙ РЕЗЬБОЙ ИЗ НЕРЖАВЕЮЩЕЙ СТАЛИ 15XRP1/2"ВР '10С</v>
          </cell>
        </row>
        <row r="1474">
          <cell r="C1474">
            <v>1119147</v>
          </cell>
          <cell r="F1474" t="str">
            <v>UPONOR INOX ПРЕСС-СОЕДИНИТЕЛЬ С ВНУТРЕННЕЙ РЕЗЬБОЙ ИЗ НЕРЖАВЕЮЩЕЙ СТАЛИ 15XRP3/4"ВР '10С</v>
          </cell>
        </row>
        <row r="1475">
          <cell r="C1475">
            <v>1119148</v>
          </cell>
          <cell r="F1475" t="str">
            <v>UPONOR INOX ПРЕСС-СОЕДИНИТЕЛЬ С ВНУТРЕННЕЙ РЕЗЬБОЙ ИЗ НЕРЖАВЕЮЩЕЙ СТАЛИ 18XRP1/2"ВР '20С</v>
          </cell>
        </row>
        <row r="1476">
          <cell r="C1476">
            <v>1119149</v>
          </cell>
          <cell r="F1476" t="str">
            <v>UPONOR INOX ПРЕСС-СОЕДИНИТЕЛЬ С ВНУТРЕННЕЙ РЕЗЬБОЙ ИЗ НЕРЖАВЕЮЩЕЙ СТАЛИ 18XRP3/4"ВР '10С</v>
          </cell>
        </row>
        <row r="1477">
          <cell r="C1477">
            <v>1119150</v>
          </cell>
          <cell r="F1477" t="str">
            <v>UPONOR INOX ПРЕСС-СОЕДИНИТЕЛЬ С ВНУТРЕННЕЙ РЕЗЬБОЙ ИЗ НЕРЖАВЕЮЩЕЙ СТАЛИ 22XRP1/2"ВР '10С</v>
          </cell>
        </row>
        <row r="1478">
          <cell r="C1478">
            <v>1119151</v>
          </cell>
          <cell r="F1478" t="str">
            <v>UPONOR INOX ПРЕСС-СОЕДИНИТЕЛЬ С ВНУТРЕННЕЙ РЕЗЬБОЙ ИЗ НЕРЖАВЕЮЩЕЙ СТАЛИ 22XRP3/4"ВР '10С</v>
          </cell>
        </row>
        <row r="1479">
          <cell r="C1479">
            <v>1119152</v>
          </cell>
          <cell r="F1479" t="str">
            <v>UPONOR INOX ПРЕСС-СОЕДИНИТЕЛЬ С ВНУТРЕННЕЙ РЕЗЬБОЙ ИЗ НЕРЖАВЕЮЩЕЙ СТАЛИ 22XRP1"ВР '10С</v>
          </cell>
        </row>
        <row r="1480">
          <cell r="C1480">
            <v>1119153</v>
          </cell>
          <cell r="F1480" t="str">
            <v>UPONOR INOX ПРЕСС-СОЕДИНИТЕЛЬ С ВНУТРЕННЕЙ РЕЗЬБОЙ ИЗ НЕРЖАВЕЮЩЕЙ СТАЛИ 28XRP3/4"ВР '10С</v>
          </cell>
        </row>
        <row r="1481">
          <cell r="C1481">
            <v>1119154</v>
          </cell>
          <cell r="F1481" t="str">
            <v>UPONOR INOX ПРЕСС-СОЕДИНИТЕЛЬ С ВНУТРЕННЕЙ РЕЗЬБОЙ ИЗ НЕРЖАВЕЮЩЕЙ СТАЛИ 28XRP1"ВР '10С</v>
          </cell>
        </row>
        <row r="1482">
          <cell r="C1482">
            <v>1119155</v>
          </cell>
          <cell r="F1482" t="str">
            <v>UPONOR INOX ПРЕСС-СОЕДИНИТЕЛЬ С ВНУТРЕННЕЙ РЕЗЬБОЙ ИЗ НЕРЖАВЕЮЩЕЙ СТАЛИ 35XRP1"ВР '10С</v>
          </cell>
        </row>
        <row r="1483">
          <cell r="C1483">
            <v>1119156</v>
          </cell>
          <cell r="F1483" t="str">
            <v>UPONOR INOX ПРЕСС-СОЕДИНИТЕЛЬ С ВНУТРЕННЕЙ РЕЗЬБОЙ ИЗ НЕРЖАВЕЮЩЕЙ СТАЛИ 35XRP1 1/4"ВР '10С</v>
          </cell>
        </row>
        <row r="1484">
          <cell r="C1484">
            <v>1119157</v>
          </cell>
          <cell r="F1484" t="str">
            <v>UPONOR INOX ПРЕСС-СОЕДИНИТЕЛЬ С ВНУТРЕННЕЙ РЕЗЬБОЙ ИЗ НЕРЖАВЕЮЩЕЙ СТАЛИ 42XRP1 1/2"ВР '6С</v>
          </cell>
        </row>
        <row r="1485">
          <cell r="C1485">
            <v>1119158</v>
          </cell>
          <cell r="F1485" t="str">
            <v>UPONOR INOX ПРЕСС-СОЕДИНИТЕЛЬ С ВНУТРЕННЕЙ РЕЗЬБОЙ ИЗ НЕРЖАВЕЮЩЕЙ СТАЛИ 54XRP2"ВР '4С</v>
          </cell>
        </row>
        <row r="1486">
          <cell r="C1486">
            <v>1119159</v>
          </cell>
          <cell r="F1486" t="str">
            <v>UPONOR INOX ПРЕСС-ФЛАНЕЦ ИЗ НЕРЖАВЕЮЩЕЙ СТАЛИ PN16 DN12-15 ММ '1С</v>
          </cell>
        </row>
        <row r="1487">
          <cell r="C1487">
            <v>1119160</v>
          </cell>
          <cell r="F1487" t="str">
            <v>UPONOR INOX ПРЕСС-ФЛАНЕЦ ИЗ НЕРЖАВЕЮЩЕЙ СТАЛИ PN16 DN15-18 ММ '1С</v>
          </cell>
        </row>
        <row r="1488">
          <cell r="C1488">
            <v>1119161</v>
          </cell>
          <cell r="F1488" t="str">
            <v>UPONOR INOX ПРЕСС-ФЛАНЕЦ ИЗ НЕРЖАВЕЮЩЕЙ СТАЛИ PN16 DN20-22 ММ '1С</v>
          </cell>
        </row>
        <row r="1489">
          <cell r="C1489">
            <v>1119162</v>
          </cell>
          <cell r="F1489" t="str">
            <v>UPONOR INOX ПРЕСС-ФЛАНЕЦ ИЗ НЕРЖАВЕЮЩЕЙ СТАЛИ PN16 DN25-28 ММ '1С</v>
          </cell>
        </row>
        <row r="1490">
          <cell r="C1490">
            <v>1119163</v>
          </cell>
          <cell r="F1490" t="str">
            <v>UPONOR INOX ПРЕСС-ФЛАНЕЦ ИЗ НЕРЖАВЕЮЩЕЙ СТАЛИ PN16 DN32-35 ММ '1С</v>
          </cell>
        </row>
        <row r="1491">
          <cell r="C1491">
            <v>1119164</v>
          </cell>
          <cell r="F1491" t="str">
            <v>UPONOR INOX ПРЕСС-ФЛАНЕЦ ИЗ НЕРЖАВЕЮЩЕЙ СТАЛИ PN16 DN40-42 ММ '1С</v>
          </cell>
        </row>
        <row r="1492">
          <cell r="C1492">
            <v>1119165</v>
          </cell>
          <cell r="F1492" t="str">
            <v>UPONOR INOX ПРЕСС-ФЛАНЕЦ ИЗ НЕРЖАВЕЮЩЕЙ СТАЛИ PN16 DN50-54 ММ '1С</v>
          </cell>
        </row>
        <row r="1493">
          <cell r="C1493">
            <v>1119166</v>
          </cell>
          <cell r="F1493" t="str">
            <v>UPONOR INOX ПРЕСС-СОЕДИНИТЕЛЬ ИЗ НЕРЖАВЕЮЩЕЙ СТАЛИ 15-15 '20С</v>
          </cell>
        </row>
        <row r="1494">
          <cell r="C1494">
            <v>1119167</v>
          </cell>
          <cell r="F1494" t="str">
            <v>UPONOR INOX ПРЕСС-СОЕДИНИТЕЛЬ ИЗ НЕРЖАВЕЮЩЕЙ СТАЛИ 18-18 '10С</v>
          </cell>
        </row>
        <row r="1495">
          <cell r="C1495">
            <v>1119168</v>
          </cell>
          <cell r="F1495" t="str">
            <v>UPONOR INOX ПРЕСС-СОЕДИНИТЕЛЬ ИЗ НЕРЖАВЕЮЩЕЙ СТАЛИ 22-22 '10С</v>
          </cell>
        </row>
        <row r="1496">
          <cell r="C1496">
            <v>1119169</v>
          </cell>
          <cell r="F1496" t="str">
            <v>UPONOR INOX ПРЕСС-СОЕДИНИТЕЛЬ ИЗ НЕРЖАВЕЮЩЕЙ СТАЛИ 28-28 '10С</v>
          </cell>
        </row>
        <row r="1497">
          <cell r="C1497">
            <v>1119170</v>
          </cell>
          <cell r="F1497" t="str">
            <v>UPONOR INOX ПРЕСС-СОЕДИНИТЕЛЬ ИЗ НЕРЖАВЕЮЩЕЙ СТАЛИ 35-35 '10С</v>
          </cell>
        </row>
        <row r="1498">
          <cell r="C1498">
            <v>1119171</v>
          </cell>
          <cell r="F1498" t="str">
            <v>UPONOR INOX ПРЕСС-СОЕДИНИТЕЛЬ ИЗ НЕРЖАВЕЮЩЕЙ СТАЛИ 42-42 '4С</v>
          </cell>
        </row>
        <row r="1499">
          <cell r="C1499">
            <v>1119172</v>
          </cell>
          <cell r="F1499" t="str">
            <v>UPONOR INOX ПРЕСС-СОЕДИНИТЕЛЬ ИЗ НЕРЖАВЕЮЩЕЙ СТАЛИ 54-54 '4С</v>
          </cell>
        </row>
        <row r="1500">
          <cell r="C1500">
            <v>1119173</v>
          </cell>
          <cell r="F1500" t="str">
            <v>UPONOR INOX ПРЕСС-ПЕРЕХОДНИК ИЗ НЕРЖАВЕЮЩЕЙ СТАЛИ С ГЛАДКИМ КОНЦОМ 18-15 '20С</v>
          </cell>
        </row>
        <row r="1501">
          <cell r="C1501">
            <v>1119174</v>
          </cell>
          <cell r="F1501" t="str">
            <v>UPONOR INOX ПРЕСС-ПЕРЕХОДНИК ИЗ НЕРЖАВЕЮЩЕЙ СТАЛИ С ГЛАДКИМ КОНЦОМ 22-15 '10С</v>
          </cell>
        </row>
        <row r="1502">
          <cell r="C1502">
            <v>1119175</v>
          </cell>
          <cell r="F1502" t="str">
            <v>UPONOR INOX ПРЕСС-ПЕРЕХОДНИК ИЗ НЕРЖАВЕЮЩЕЙ СТАЛИ С ГЛАДКИМ КОНЦОМ 22-18 '10С</v>
          </cell>
        </row>
        <row r="1503">
          <cell r="C1503">
            <v>1119176</v>
          </cell>
          <cell r="F1503" t="str">
            <v>UPONOR INOX ПРЕСС-ПЕРЕХОДНИК ИЗ НЕРЖАВЕЮЩЕЙ СТАЛИ С ГЛАДКИМ КОНЦОМ 28-15 '10С</v>
          </cell>
        </row>
        <row r="1504">
          <cell r="C1504">
            <v>1119177</v>
          </cell>
          <cell r="F1504" t="str">
            <v>UPONOR INOX ПРЕСС-ПЕРЕХОДНИК ИЗ НЕРЖАВЕЮЩЕЙ СТАЛИ С ГЛАДКИМ КОНЦОМ 28-18 '10С</v>
          </cell>
        </row>
        <row r="1505">
          <cell r="C1505">
            <v>1119178</v>
          </cell>
          <cell r="F1505" t="str">
            <v>UPONOR INOX ПРЕСС-ПЕРЕХОДНИК ИЗ НЕРЖАВЕЮЩЕЙ СТАЛИ С ГЛАДКИМ КОНЦОМ 28-22 '10С</v>
          </cell>
        </row>
        <row r="1506">
          <cell r="C1506">
            <v>1119179</v>
          </cell>
          <cell r="F1506" t="str">
            <v>UPONOR INOX ПРЕСС-ПЕРЕХОДНИК ИЗ НЕРЖАВЕЮЩЕЙ СТАЛИ С ГЛАДКИМ КОНЦОМ 35-18 '10С</v>
          </cell>
        </row>
        <row r="1507">
          <cell r="C1507">
            <v>1119180</v>
          </cell>
          <cell r="F1507" t="str">
            <v>UPONOR INOX ПРЕСС-ПЕРЕХОДНИК ИЗ НЕРЖАВЕЮЩЕЙ СТАЛИ С ГЛАДКИМ КОНЦОМ 35-22 '10С</v>
          </cell>
        </row>
        <row r="1508">
          <cell r="C1508">
            <v>1119181</v>
          </cell>
          <cell r="F1508" t="str">
            <v>UPONOR INOX ПРЕСС-ПЕРЕХОДНИК ИЗ НЕРЖАВЕЮЩЕЙ СТАЛИ С ГЛАДКИМ КОНЦОМ 35-28 '10С</v>
          </cell>
        </row>
        <row r="1509">
          <cell r="C1509">
            <v>1119182</v>
          </cell>
          <cell r="F1509" t="str">
            <v>UPONOR INOX ПРЕСС-ПЕРЕХОДНИК ИЗ НЕРЖАВЕЮЩЕЙ СТАЛИ С ГЛАДКИМ КОНЦОМ 42-18 '10С</v>
          </cell>
        </row>
        <row r="1510">
          <cell r="C1510">
            <v>1119183</v>
          </cell>
          <cell r="F1510" t="str">
            <v>UPONOR INOX ПРЕСС-ПЕРЕХОДНИК ИЗ НЕРЖАВЕЮЩЕЙ СТАЛИ С ГЛАДКИМ КОНЦОМ 42-22 '5С</v>
          </cell>
        </row>
        <row r="1511">
          <cell r="C1511">
            <v>1119184</v>
          </cell>
          <cell r="F1511" t="str">
            <v>UPONOR INOX ПРЕСС-ПЕРЕХОДНИК ИЗ НЕРЖАВЕЮЩЕЙ СТАЛИ С ГЛАДКИМ КОНЦОМ 42-28 '5С</v>
          </cell>
        </row>
        <row r="1512">
          <cell r="C1512">
            <v>1119185</v>
          </cell>
          <cell r="F1512" t="str">
            <v>UPONOR INOX ПРЕСС-ПЕРЕХОДНИК ИЗ НЕРЖАВЕЮЩЕЙ СТАЛИ С ГЛАДКИМ КОНЦОМ 42-35 '5С</v>
          </cell>
        </row>
        <row r="1513">
          <cell r="C1513">
            <v>1119186</v>
          </cell>
          <cell r="F1513" t="str">
            <v>UPONOR INOX ПРЕСС-ПЕРЕХОДНИК ИЗ НЕРЖАВЕЮЩЕЙ СТАЛИ С ГЛАДКИМ КОНЦОМ 54-28 '5С</v>
          </cell>
        </row>
        <row r="1514">
          <cell r="C1514">
            <v>1119187</v>
          </cell>
          <cell r="F1514" t="str">
            <v>UPONOR INOX ПРЕСС-ПЕРЕХОДНИК ИЗ НЕРЖАВЕЮЩЕЙ СТАЛИ С ГЛАДКИМ КОНЦОМ 54-35 '5С</v>
          </cell>
        </row>
        <row r="1515">
          <cell r="C1515">
            <v>1119188</v>
          </cell>
          <cell r="F1515" t="str">
            <v>UPONOR INOX ПРЕСС-ПЕРЕХОДНИК ИЗ НЕРЖАВЕЮЩЕЙ СТАЛИ С ГЛАДКИМ КОНЦОМ 54-42 '5С</v>
          </cell>
        </row>
        <row r="1516">
          <cell r="C1516">
            <v>1119189</v>
          </cell>
          <cell r="F1516" t="str">
            <v>UPONOR INOX ПРЕСС-КЛЕЩИ ДЛЯ ФИТИНГОВ ИЗ НЕРЖАВЕЮЩЕЙ СТАЛИ, ПРОФИЛЬ М 15 '1С</v>
          </cell>
        </row>
        <row r="1517">
          <cell r="C1517">
            <v>1119190</v>
          </cell>
          <cell r="F1517" t="str">
            <v>UPONOR INOX ПРЕСС-КЛЕЩИ ДЛЯ ФИТИНГОВ ИЗ НЕРЖАВЕЮЩЕЙ СТАЛИ, ПРОФИЛЬ М 18 '1С</v>
          </cell>
        </row>
        <row r="1518">
          <cell r="C1518">
            <v>1119191</v>
          </cell>
          <cell r="F1518" t="str">
            <v>UPONOR INOX ПРЕСС-КЛЕЩИ ДЛЯ ФИТИНГОВ ИЗ НЕРЖАВЕЮЩЕЙ СТАЛИ, ПРОФИЛЬ М 22 '1С</v>
          </cell>
        </row>
        <row r="1519">
          <cell r="C1519">
            <v>1119192</v>
          </cell>
          <cell r="F1519" t="str">
            <v>UPONOR INOX ПРЕСС-КЛЕЩИ ДЛЯ ФИТИНГОВ ИЗ НЕРЖАВЕЮЩЕЙ СТАЛИ, ПРОФИЛЬ М 28 '1С</v>
          </cell>
        </row>
        <row r="1520">
          <cell r="C1520">
            <v>1119193</v>
          </cell>
          <cell r="F1520" t="str">
            <v>UPONOR INOX ПРЕСС-КЛЕЩИ ДЛЯ ФИТИНГОВ ИЗ НЕРЖАВЕЮЩЕЙ СТАЛИ, ПРОФИЛЬ М 35 '1С</v>
          </cell>
        </row>
        <row r="1521">
          <cell r="C1521">
            <v>1119196</v>
          </cell>
          <cell r="F1521" t="str">
            <v>UPONOR INOX ПРЕСС-НАСАДКА ДЛЯ ПРЕСС-ОБОЙМЫ ДЛЯ ФИТИНГОВ ИЗ НЕРЖАВЕЮЩЕЙ СТАЛИ, ПРОФИЛЬ М 42-54 '1С</v>
          </cell>
        </row>
        <row r="1522">
          <cell r="C1522">
            <v>1119194</v>
          </cell>
          <cell r="F1522" t="str">
            <v>UPONOR INOX ПРЕСС-ОБОЙМА ДЛЯ ФИТИНГОВ ИЗ НЕРЖАВЕЮЩЕЙ СТАЛИ, ПРОФИЛЬ M 42 '1С</v>
          </cell>
        </row>
        <row r="1523">
          <cell r="C1523">
            <v>1119195</v>
          </cell>
          <cell r="F1523" t="str">
            <v>UPONOR INOX ПРЕСС-ОБОЙМА ДЛЯ ФИТИНГОВ ИЗ НЕРЖАВЕЮЩЕЙ СТАЛИ, ПРОФИЛЬ M 54 '1С</v>
          </cell>
        </row>
        <row r="1524">
          <cell r="C1524">
            <v>1119197</v>
          </cell>
          <cell r="F1524" t="str">
            <v>UPONOR INOX ТРУБОРЕЗ ДЛЯ ТРУБ ИЗ НЕРЖАВЕЮЩЕЙ СТАЛИ 15-54 '1С</v>
          </cell>
        </row>
        <row r="1525">
          <cell r="C1525">
            <v>1119198</v>
          </cell>
          <cell r="F1525" t="str">
            <v>UPONOR INOX ЗАПАСНОЕ ЛЕЗВИЕ ДЛЯ ТРУБОРЕЗА INOX 15-54 '1С</v>
          </cell>
        </row>
        <row r="1526">
          <cell r="C1526">
            <v>1119199</v>
          </cell>
          <cell r="F1526" t="str">
            <v>UPONOR INOX ГРАТОСНИМАТЕЛЬ ДЛЯ ТРУБ ИЗ НЕРЖАВЕЮЩЕЙ СТАЛИ 15-54 '1С</v>
          </cell>
        </row>
        <row r="1527">
          <cell r="C1527">
            <v>1119200</v>
          </cell>
          <cell r="F1527" t="str">
            <v>UPONOR INOX РАЗМЕТОЧНЫЙ ШАБЛОН ДЛЯ НЕРЖАВЕЮЩИХ ТРУБ 15-54 '1С</v>
          </cell>
        </row>
        <row r="1528">
          <cell r="C1528" t="str">
            <v>Продукция Riifo</v>
          </cell>
          <cell r="F1528"/>
        </row>
        <row r="1529">
          <cell r="C1529">
            <v>1135647</v>
          </cell>
          <cell r="F1529" t="str">
            <v>1100046870 RIIFO Omni труба PE-Xb/AL/PE-Xb 16x2,0 бухта 200 м белая '200С</v>
          </cell>
        </row>
        <row r="1530">
          <cell r="C1530">
            <v>1135648</v>
          </cell>
          <cell r="F1530" t="str">
            <v>1100046871 RIIFO Omni труба PE-Xb/AL/PE-Xb 20x2,0 бухта 100 м белая '100С</v>
          </cell>
        </row>
        <row r="1531">
          <cell r="C1531">
            <v>1135649</v>
          </cell>
          <cell r="F1531" t="str">
            <v>1100046872 RIIFO Omni труба PE-Xb/AL/PE-Xb 26x3,0 бухта 50 м белая '50С</v>
          </cell>
        </row>
        <row r="1532">
          <cell r="C1532">
            <v>1135650</v>
          </cell>
          <cell r="F1532" t="str">
            <v>1100046873 RIIFO Omni труба PE-Xb/AL/PE-Xb 32x3,0 бухта 50 м белая '50С</v>
          </cell>
        </row>
        <row r="1533">
          <cell r="C1533">
            <v>1135847</v>
          </cell>
          <cell r="F1533" t="str">
            <v>1100046878 RIIFO Omni труба PE-Xb/AL/PE-Xb 32x3,0 отрезок 5 м белая '30С</v>
          </cell>
        </row>
        <row r="1534">
          <cell r="C1534">
            <v>1135848</v>
          </cell>
          <cell r="F1534" t="str">
            <v>1100046862 RIIFO Omni труба PE-Xb/AL/PE-Xb 40x4,0 отрезок 5 м белая '25С</v>
          </cell>
        </row>
        <row r="1535">
          <cell r="C1535">
            <v>1135885</v>
          </cell>
          <cell r="F1535" t="str">
            <v>1100045772 RIIFO Omni заглушка пресс латунь 16 '5С</v>
          </cell>
        </row>
        <row r="1536">
          <cell r="C1536">
            <v>1135688</v>
          </cell>
          <cell r="F1536" t="str">
            <v>1100046407 RIIFO Omni угольник пресс латунь 90° 16-16 '5С</v>
          </cell>
        </row>
        <row r="1537">
          <cell r="C1537">
            <v>1135689</v>
          </cell>
          <cell r="F1537" t="str">
            <v>1100046408 RIIFO Omni угольник пресс латунь 90° 20-20 '5С</v>
          </cell>
        </row>
        <row r="1538">
          <cell r="C1538">
            <v>1135690</v>
          </cell>
          <cell r="F1538" t="str">
            <v>1100047049 RIIFO Omni угольник пресс латунь 90° 26-26 '5С</v>
          </cell>
        </row>
        <row r="1539">
          <cell r="C1539">
            <v>1135691</v>
          </cell>
          <cell r="F1539" t="str">
            <v>1100046409 RIIFO Omni угольник пресс латунь 90° 32-32 '4С</v>
          </cell>
        </row>
        <row r="1540">
          <cell r="C1540">
            <v>1135865</v>
          </cell>
          <cell r="F1540" t="str">
            <v>1100045830 RIIFO Omni угольник пресс латунь 90° 40-40 '1С</v>
          </cell>
        </row>
        <row r="1541">
          <cell r="C1541">
            <v>1135866</v>
          </cell>
          <cell r="F1541" t="str">
            <v>1100046410 RIIFO Omni угольник пресс латунь 45° 26-26 '5С</v>
          </cell>
        </row>
        <row r="1542">
          <cell r="C1542">
            <v>1135867</v>
          </cell>
          <cell r="F1542" t="str">
            <v>1100046411 RIIFO Omni угольник пресс латунь 45° 32-32 '5С</v>
          </cell>
        </row>
        <row r="1543">
          <cell r="C1543">
            <v>1135868</v>
          </cell>
          <cell r="F1543" t="str">
            <v>1100045831 RIIFO Omni угольник пресс латунь 45° 40-40 '1С</v>
          </cell>
        </row>
        <row r="1544">
          <cell r="C1544">
            <v>1135651</v>
          </cell>
          <cell r="F1544" t="str">
            <v>1100046393 RIIFO Omni соединитель пресс латунь 16-16 '10С</v>
          </cell>
        </row>
        <row r="1545">
          <cell r="C1545">
            <v>1135652</v>
          </cell>
          <cell r="F1545" t="str">
            <v>1100046394 RIIFO Omni соединитель пресс латунь 20-20 '5С</v>
          </cell>
        </row>
        <row r="1546">
          <cell r="C1546">
            <v>1135653</v>
          </cell>
          <cell r="F1546" t="str">
            <v>1100046405 RIIFO Omni соединитель пресс латунь 26-26 '5С</v>
          </cell>
        </row>
        <row r="1547">
          <cell r="C1547">
            <v>1135654</v>
          </cell>
          <cell r="F1547" t="str">
            <v>1100046406 RIIFO Omni соединитель пресс латунь 32-32 '5С</v>
          </cell>
        </row>
        <row r="1548">
          <cell r="C1548">
            <v>1135849</v>
          </cell>
          <cell r="F1548" t="str">
            <v>1100045768 RIIFO Omni соединитель пресс латунь 40-40 '1С</v>
          </cell>
        </row>
        <row r="1549">
          <cell r="C1549">
            <v>1135666</v>
          </cell>
          <cell r="F1549" t="str">
            <v>1100046415 RIIFO Omni переходник пресс латунь 20-16 '10С</v>
          </cell>
        </row>
        <row r="1550">
          <cell r="C1550">
            <v>1135667</v>
          </cell>
          <cell r="F1550" t="str">
            <v>1100047050 RIIFO Omni переходник пресс латунь 26-16 '5С</v>
          </cell>
        </row>
        <row r="1551">
          <cell r="C1551">
            <v>1135668</v>
          </cell>
          <cell r="F1551" t="str">
            <v>1100045755 RIIFO Omni переходник пресс латунь 26-20 '5С</v>
          </cell>
        </row>
        <row r="1552">
          <cell r="C1552">
            <v>1135669</v>
          </cell>
          <cell r="F1552" t="str">
            <v>1100045758 RIIFO Omni переходник пресс латунь 32-26 '4С</v>
          </cell>
        </row>
        <row r="1553">
          <cell r="C1553">
            <v>1135857</v>
          </cell>
          <cell r="F1553" t="str">
            <v>1100046416 RIIFO Omni переходник пресс латунь 32-20 '5С</v>
          </cell>
        </row>
        <row r="1554">
          <cell r="C1554">
            <v>1135858</v>
          </cell>
          <cell r="F1554" t="str">
            <v>1100045760 RIIFO Omni переходник пресс латунь 40-32 '1С</v>
          </cell>
        </row>
        <row r="1555">
          <cell r="C1555">
            <v>1135670</v>
          </cell>
          <cell r="F1555" t="str">
            <v>1100046412 RIIFO Omni тройник равнопроходной пресс латунь 16 '5С</v>
          </cell>
        </row>
        <row r="1556">
          <cell r="C1556">
            <v>1135671</v>
          </cell>
          <cell r="F1556" t="str">
            <v>1100046413 RIIFO Omni тройник равнопроходной пресс латунь 20 '5С</v>
          </cell>
        </row>
        <row r="1557">
          <cell r="C1557">
            <v>1135672</v>
          </cell>
          <cell r="F1557" t="str">
            <v>1100045902 RIIFO Omni тройник равнопроходной пресс латунь 26 '1С</v>
          </cell>
        </row>
        <row r="1558">
          <cell r="C1558">
            <v>1135673</v>
          </cell>
          <cell r="F1558" t="str">
            <v>1100046414 RIIFO Omni тройник равнопроходной пресс латунь 32 '4С</v>
          </cell>
        </row>
        <row r="1559">
          <cell r="C1559">
            <v>1135678</v>
          </cell>
          <cell r="F1559" t="str">
            <v>1100045876 RIIFO Omni тройник редукционный пресс латунь 16-20-16 '5С</v>
          </cell>
        </row>
        <row r="1560">
          <cell r="C1560">
            <v>1135679</v>
          </cell>
          <cell r="F1560" t="str">
            <v>1100046417 RIIFO Omni тройник редукционный пресс латунь 20-16-16 '5С</v>
          </cell>
        </row>
        <row r="1561">
          <cell r="C1561">
            <v>1135680</v>
          </cell>
          <cell r="F1561" t="str">
            <v>1100046418 RIIFO Omni тройник редукционный пресс латунь 20-16-20 '5С</v>
          </cell>
        </row>
        <row r="1562">
          <cell r="C1562">
            <v>1135681</v>
          </cell>
          <cell r="F1562" t="str">
            <v>1100046419 RIIFO Omni тройник редукционный пресс латунь 20-20-16 '5С</v>
          </cell>
        </row>
        <row r="1563">
          <cell r="C1563">
            <v>1135682</v>
          </cell>
          <cell r="F1563" t="str">
            <v>1100045880 RIIFO Omni тройник редукционный пресс латунь 20-26-20 '4С</v>
          </cell>
        </row>
        <row r="1564">
          <cell r="C1564">
            <v>1135860</v>
          </cell>
          <cell r="F1564" t="str">
            <v>1100045881 RIIFO Omni тройник редукционный пресс латунь 26-16-16 '1С</v>
          </cell>
        </row>
        <row r="1565">
          <cell r="C1565">
            <v>1135683</v>
          </cell>
          <cell r="F1565" t="str">
            <v>1100045882 RIIFO Omni тройник редукционный пресс латунь 26-16-20 '4С</v>
          </cell>
        </row>
        <row r="1566">
          <cell r="C1566">
            <v>1135684</v>
          </cell>
          <cell r="F1566" t="str">
            <v>1100045883 RIIFO Omni тройник редукционный пресс латунь 26-16-26 '4С</v>
          </cell>
        </row>
        <row r="1567">
          <cell r="C1567">
            <v>1135685</v>
          </cell>
          <cell r="F1567" t="str">
            <v>1100045884 RIIFO Omni тройник редукционный пресс латунь 26-20-20 '4С</v>
          </cell>
        </row>
        <row r="1568">
          <cell r="C1568">
            <v>1135686</v>
          </cell>
          <cell r="F1568" t="str">
            <v>1100045885 RIIFO Omni тройник редукционный пресс латунь 26-20-26 '4С</v>
          </cell>
        </row>
        <row r="1569">
          <cell r="C1569">
            <v>1135861</v>
          </cell>
          <cell r="F1569" t="str">
            <v>1100047055 RIIFO Omni тройник редукционный пресс латунь 32-16-32 '1С</v>
          </cell>
        </row>
        <row r="1570">
          <cell r="C1570">
            <v>1135687</v>
          </cell>
          <cell r="F1570" t="str">
            <v>1100046421 RIIFO Omni тройник редукционный пресс латунь 32-20-32 '5С</v>
          </cell>
        </row>
        <row r="1571">
          <cell r="C1571">
            <v>1135862</v>
          </cell>
          <cell r="F1571" t="str">
            <v>1100045888 RIIFO Omni тройник редукционный пресс латунь 32-26-32 '1С</v>
          </cell>
        </row>
        <row r="1572">
          <cell r="C1572">
            <v>1135863</v>
          </cell>
          <cell r="F1572" t="str">
            <v>1100045889 RIIFO Omni тройник редукционный пресс латунь 40-20-40 '1С</v>
          </cell>
        </row>
        <row r="1573">
          <cell r="C1573">
            <v>1135864</v>
          </cell>
          <cell r="F1573" t="str">
            <v>1100045890 RIIFO Omni тройник редукционный пресс латунь 40-26-40 '1С</v>
          </cell>
        </row>
        <row r="1574">
          <cell r="C1574">
            <v>1135655</v>
          </cell>
          <cell r="F1574" t="str">
            <v>1100046433 RIIFO Omni штуцер с наружной резьбой пресс латунь 16-1/2"НР '5С</v>
          </cell>
        </row>
        <row r="1575">
          <cell r="C1575">
            <v>1135850</v>
          </cell>
          <cell r="F1575" t="str">
            <v>1100046434 RIIFO Omni штуцер с наружной резьбой пресс латунь 16-3/4"НР '4С</v>
          </cell>
        </row>
        <row r="1576">
          <cell r="C1576">
            <v>1135656</v>
          </cell>
          <cell r="F1576" t="str">
            <v>1100046435 RIIFO Omni штуцер с наружной резьбой пресс латунь 20-1/2"НР '10С</v>
          </cell>
        </row>
        <row r="1577">
          <cell r="C1577">
            <v>1135657</v>
          </cell>
          <cell r="F1577" t="str">
            <v>1100046436 RIIFO Omni штуцер с наружной резьбой пресс латунь 20-3/4"НР '10С</v>
          </cell>
        </row>
        <row r="1578">
          <cell r="C1578">
            <v>1135851</v>
          </cell>
          <cell r="F1578" t="str">
            <v>1100046437 RIIFO Omni штуцер с наружной резьбой пресс латунь 20-1"НР '1С</v>
          </cell>
        </row>
        <row r="1579">
          <cell r="C1579">
            <v>1135658</v>
          </cell>
          <cell r="F1579" t="str">
            <v>1100045805 RIIFO Omni штуцер с наружной резьбой пресс латунь 26-3/4"НР '5С</v>
          </cell>
        </row>
        <row r="1580">
          <cell r="C1580">
            <v>1135659</v>
          </cell>
          <cell r="F1580" t="str">
            <v>1100045806 RIIFO Omni штуцер с наружной резьбой пресс латунь 26-1"НР '5С</v>
          </cell>
        </row>
        <row r="1581">
          <cell r="C1581">
            <v>1135660</v>
          </cell>
          <cell r="F1581" t="str">
            <v>1100047058 RIIFO Omni штуцер с наружной резьбой пресс латунь 32-1"НР '6С</v>
          </cell>
        </row>
        <row r="1582">
          <cell r="C1582">
            <v>1135852</v>
          </cell>
          <cell r="F1582" t="str">
            <v>1100045812 RIIFO Omni штуцер с наружной резьбой пресс латунь 40-1 1/4"НР '1С</v>
          </cell>
        </row>
        <row r="1583">
          <cell r="C1583">
            <v>1135661</v>
          </cell>
          <cell r="F1583" t="str">
            <v>1100046424 RIIFO Omni штуцер с внутренней резьбой пресс латунь 16-1/2"ВР '5С</v>
          </cell>
        </row>
        <row r="1584">
          <cell r="C1584">
            <v>1135853</v>
          </cell>
          <cell r="F1584" t="str">
            <v>1100046425 RIIFO Omni штуцер с внутренней резьбой пресс латунь 16-3/4"ВР '5С</v>
          </cell>
        </row>
        <row r="1585">
          <cell r="C1585">
            <v>1135662</v>
          </cell>
          <cell r="F1585" t="str">
            <v>1100046426 RIIFO Omni штуцер с внутренней резьбой пресс латунь 20-1/2"ВР '10С</v>
          </cell>
        </row>
        <row r="1586">
          <cell r="C1586">
            <v>1135663</v>
          </cell>
          <cell r="F1586" t="str">
            <v>1100046427 RIIFO Omni штуцер с внутренней резьбой пресс латунь 20-3/4"ВР '10С</v>
          </cell>
        </row>
        <row r="1587">
          <cell r="C1587">
            <v>1135854</v>
          </cell>
          <cell r="F1587" t="str">
            <v>1100046428 RIIFO Omni штуцер с внутренней резьбой пресс латунь 20-1"ВР '5С</v>
          </cell>
        </row>
        <row r="1588">
          <cell r="C1588">
            <v>1135664</v>
          </cell>
          <cell r="F1588" t="str">
            <v>1100045798 RIIFO Omni штуцер с внутренней резьбой пресс латунь 26-3/4"ВР '5С</v>
          </cell>
        </row>
        <row r="1589">
          <cell r="C1589">
            <v>1135665</v>
          </cell>
          <cell r="F1589" t="str">
            <v>1100045799 RIIFO Omni штуцер с внутренней резьбой пресс латунь 26-1"ВР '5С</v>
          </cell>
        </row>
        <row r="1590">
          <cell r="C1590">
            <v>1135855</v>
          </cell>
          <cell r="F1590" t="str">
            <v>1100046431 RIIFO Omni штуцер с внутренней резьбой пресс латунь 32-1"ВР '5С</v>
          </cell>
        </row>
        <row r="1591">
          <cell r="C1591">
            <v>1135856</v>
          </cell>
          <cell r="F1591" t="str">
            <v>1100045800 RIIFO Omni штуцер с внутренней резьбой пресс латунь 40-1 1/4"ВР '1С</v>
          </cell>
        </row>
        <row r="1592">
          <cell r="C1592">
            <v>1135693</v>
          </cell>
          <cell r="F1592" t="str">
            <v>1100045784 RIIFO Omni штуцер с накидной гайкой пресс латунь 16-1/2"НГ '5С</v>
          </cell>
        </row>
        <row r="1593">
          <cell r="C1593">
            <v>1135694</v>
          </cell>
          <cell r="F1593" t="str">
            <v>1100045785 RIIFO Omni штуцер с накидной гайкой пресс латунь 16-3/4"НГ '5С</v>
          </cell>
        </row>
        <row r="1594">
          <cell r="C1594">
            <v>1135886</v>
          </cell>
          <cell r="F1594" t="str">
            <v>1100045786 RIIFO Omni штуцер с накидной гайкой пресс латунь 20-1/2"НГ '5С</v>
          </cell>
        </row>
        <row r="1595">
          <cell r="C1595">
            <v>1135695</v>
          </cell>
          <cell r="F1595" t="str">
            <v>1100045787 RIIFO Omni штуцер с накидной гайкой пресс латунь 20-3/4"НГ '5С</v>
          </cell>
        </row>
        <row r="1596">
          <cell r="C1596">
            <v>1135887</v>
          </cell>
          <cell r="F1596" t="str">
            <v>1100049723 RIIFO Omni штуцер с накидной гайкой пресс латунь 20-1"НГ '96С</v>
          </cell>
        </row>
        <row r="1597">
          <cell r="C1597">
            <v>1135888</v>
          </cell>
          <cell r="F1597" t="str">
            <v>1100045788 RIIFO Omni штуцер с накидной гайкой пресс латунь 26-3/4"НГ '5С</v>
          </cell>
        </row>
        <row r="1598">
          <cell r="C1598">
            <v>1135696</v>
          </cell>
          <cell r="F1598" t="str">
            <v>1100045789 RIIFO Omni штуцер с накидной гайкой пресс латунь 26-1"НГ '1С</v>
          </cell>
        </row>
        <row r="1599">
          <cell r="C1599">
            <v>1135697</v>
          </cell>
          <cell r="F1599" t="str">
            <v>1100045790 RIIFO Omni штуцер с накидной гайкой пресс латунь 32-1"НГ '1С</v>
          </cell>
        </row>
        <row r="1600">
          <cell r="C1600">
            <v>1135889</v>
          </cell>
          <cell r="F1600" t="str">
            <v>1100045793 RIIFO Omni штуцер с накидной гайкой пресс латунь 40-1 1/4"НГ '1С</v>
          </cell>
        </row>
        <row r="1601">
          <cell r="C1601">
            <v>1135869</v>
          </cell>
          <cell r="F1601" t="str">
            <v>1100046445 RIIFO Omni угольник с наружной резьбой пресс латунь 90° 16-1/2"НР '5С</v>
          </cell>
        </row>
        <row r="1602">
          <cell r="C1602">
            <v>1135870</v>
          </cell>
          <cell r="F1602" t="str">
            <v>1100046446 RIIFO Omni угольник с наружной резьбой пресс латунь 90° 20-1/2"НР '5С</v>
          </cell>
        </row>
        <row r="1603">
          <cell r="C1603">
            <v>1135871</v>
          </cell>
          <cell r="F1603" t="str">
            <v>1100046447 RIIFO Omni угольник с наружной резьбой пресс латунь 90° 20-3/4"НР '5С</v>
          </cell>
        </row>
        <row r="1604">
          <cell r="C1604">
            <v>1135872</v>
          </cell>
          <cell r="F1604" t="str">
            <v>1100045818 RIIFO Omni угольник с наружной резьбой пресс латунь 90° 26-1"НР '5С</v>
          </cell>
        </row>
        <row r="1605">
          <cell r="C1605">
            <v>1135873</v>
          </cell>
          <cell r="F1605" t="str">
            <v>1100046438 RIIFO Omni угольник с внутренней резьбой пресс латунь 90° 16-1/2"ВР '5С</v>
          </cell>
        </row>
        <row r="1606">
          <cell r="C1606">
            <v>1135874</v>
          </cell>
          <cell r="F1606" t="str">
            <v>1100046439 RIIFO Omni угольник с внутренней резьбой пресс латунь 90° 20-1/2"ВР '5С</v>
          </cell>
        </row>
        <row r="1607">
          <cell r="C1607">
            <v>1135875</v>
          </cell>
          <cell r="F1607" t="str">
            <v>1100046440 RIIFO Omni угольник с внутренней резьбой пресс латунь 90° 20-3/4"ВР '5С</v>
          </cell>
        </row>
        <row r="1608">
          <cell r="C1608">
            <v>1135876</v>
          </cell>
          <cell r="F1608" t="str">
            <v>1100045828 RIIFO Omni угольник с внутренней резьбой пресс латунь 90° 26-3/4"ВР '1С</v>
          </cell>
        </row>
        <row r="1609">
          <cell r="C1609">
            <v>1135674</v>
          </cell>
          <cell r="F1609" t="str">
            <v>1100046449 RIIFO Omni тройник с внутренней резьбой пресс латунь 16-1/2"ВР-16 '5С</v>
          </cell>
        </row>
        <row r="1610">
          <cell r="C1610">
            <v>1135675</v>
          </cell>
          <cell r="F1610" t="str">
            <v>1100046450 RIIFO Omni тройник с внутренней резьбой пресс латунь 20-1/2"ВР-20 '5С</v>
          </cell>
        </row>
        <row r="1611">
          <cell r="C1611">
            <v>1135676</v>
          </cell>
          <cell r="F1611" t="str">
            <v>1100045874 RIIFO Omni тройник с внутренней резьбой пресс латунь 26-1/2"ВР-26 '1С</v>
          </cell>
        </row>
        <row r="1612">
          <cell r="C1612">
            <v>1135859</v>
          </cell>
          <cell r="F1612" t="str">
            <v>1100045875 RIIFO Omni тройник с внутренней резьбой пресс латунь 26-3/4"ВР-26 '1С</v>
          </cell>
        </row>
        <row r="1613">
          <cell r="C1613">
            <v>1135677</v>
          </cell>
          <cell r="F1613" t="str">
            <v>1100046452 RIIFO Omni тройник с внутренней резьбой пресс латунь 32-1/2"ВР-32 '5С</v>
          </cell>
        </row>
        <row r="1614">
          <cell r="C1614">
            <v>1135692</v>
          </cell>
          <cell r="F1614" t="str">
            <v>1100046442 RIIFO Omni водорозетка пресс латунь 16-1/2"ВР L=40,5 '7С</v>
          </cell>
        </row>
        <row r="1615">
          <cell r="C1615">
            <v>1135877</v>
          </cell>
          <cell r="F1615" t="str">
            <v>1100046443 RIIFO Omni водорозетка пресс латунь 20-1/2"ВР L41,5 '1С</v>
          </cell>
        </row>
        <row r="1616">
          <cell r="C1616">
            <v>1135879</v>
          </cell>
          <cell r="F1616" t="str">
            <v>1100049753 RIIFO Omni водорозетка U-образная пресс латунь 16-1/2"ВР-16 '48С</v>
          </cell>
        </row>
        <row r="1617">
          <cell r="C1617">
            <v>1135878</v>
          </cell>
          <cell r="F1617" t="str">
            <v>1100047351 RIIFO Omni водорозетка 2 шт на монтажной планке комплект пресс латунь 16-1/2"ВР 150 мм L40,5 '1С</v>
          </cell>
        </row>
        <row r="1618">
          <cell r="C1618">
            <v>1135698</v>
          </cell>
          <cell r="F1618" t="str">
            <v>1100042668 RIIFO Omni адаптер для труб PE-X/AL/PE-X зажимной латунь 16x2,0-3/4"ВР Евроконус '6С</v>
          </cell>
        </row>
        <row r="1619">
          <cell r="C1619">
            <v>1135699</v>
          </cell>
          <cell r="F1619" t="str">
            <v>1100044439 RIIFO Omni адаптер для труб PE-X/AL/PE-X зажимной латунь 20x2,0-3/4"ВР Евроконус '6С</v>
          </cell>
        </row>
        <row r="1620">
          <cell r="C1620">
            <v>1135893</v>
          </cell>
          <cell r="F1620" t="str">
            <v>1100041679 RIIFO Omni адаптер для труб PE-X/AL/PE-X зажимной латунь 16x2,0-1/2"ВР Конус '12С</v>
          </cell>
        </row>
        <row r="1621">
          <cell r="C1621">
            <v>1135890</v>
          </cell>
          <cell r="F1621" t="str">
            <v>1100053309 RIIFO Omni штуцер с накидной гайкой пресс латунь 16-3/4"НГ Евроконус '4С</v>
          </cell>
        </row>
        <row r="1622">
          <cell r="C1622">
            <v>1135891</v>
          </cell>
          <cell r="F1622" t="str">
            <v>1100047345 RIIFO Omni штуцер с накидной гайкой пресс латунь 20-3/4"НГ Евроконус '1С</v>
          </cell>
        </row>
        <row r="1623">
          <cell r="C1623">
            <v>1135892</v>
          </cell>
          <cell r="F1623" t="str">
            <v>1100049754 RIIFO Omni штуцер с накидной гайкой пресс латунь 16-1/2"НГ Конус '240С</v>
          </cell>
        </row>
        <row r="1624">
          <cell r="C1624">
            <v>1135894</v>
          </cell>
          <cell r="F1624" t="str">
            <v>1100048707 RIIFO Omni угольник радиаторный с хромированной трубкой пресс медь 16x2,0-15Cu L250 '100С</v>
          </cell>
        </row>
        <row r="1625">
          <cell r="C1625">
            <v>1135895</v>
          </cell>
          <cell r="F1625" t="str">
            <v>1100048708 RIIFO Omni угольник радиаторный с хромированной трубкой пресс медь 16x2,0-15Cu L1000 '40С</v>
          </cell>
        </row>
        <row r="1626">
          <cell r="C1626">
            <v>1135896</v>
          </cell>
          <cell r="F1626" t="str">
            <v>1100048710 RIIFO Omni тройник радиаторный с хромированной трубкой пресс медь 16x2,0-15Cu-16x2,0 L250 '75С</v>
          </cell>
        </row>
        <row r="1627">
          <cell r="C1627">
            <v>1135897</v>
          </cell>
          <cell r="F1627" t="str">
            <v>1100048709 RIIFO Omni тройник радиаторный с хромированной трубкой пресс медь 20x2,0-15Cu-20x2,0 L250 '75С</v>
          </cell>
        </row>
        <row r="1628">
          <cell r="C1628">
            <v>1135898</v>
          </cell>
          <cell r="F1628" t="str">
            <v>1100048649 RIIFO Omni адаптер для медной трубы зажимной латунь 15-3/4"ВР Евроконус '0С</v>
          </cell>
        </row>
        <row r="1629">
          <cell r="C1629">
            <v>1135880</v>
          </cell>
          <cell r="F1629" t="str">
            <v>1100047346 RIIFO Omni гильза ремонтная пресс нерж.сталь 16 '1С</v>
          </cell>
        </row>
        <row r="1630">
          <cell r="C1630">
            <v>1135881</v>
          </cell>
          <cell r="F1630" t="str">
            <v>1100047347 RIIFO Omni гильза ремонтная пресс нерж.сталь 20 '1С</v>
          </cell>
        </row>
        <row r="1631">
          <cell r="C1631">
            <v>1135882</v>
          </cell>
          <cell r="F1631" t="str">
            <v>1100047348 RIIFO Omni гильза ремонтная пресс нерж.сталь 26 '1С</v>
          </cell>
        </row>
        <row r="1632">
          <cell r="C1632">
            <v>1135883</v>
          </cell>
          <cell r="F1632" t="str">
            <v>1100047349 RIIFO Omni гильза ремонтная пресс нерж.сталь 32 '1С</v>
          </cell>
        </row>
        <row r="1633">
          <cell r="C1633">
            <v>1135884</v>
          </cell>
          <cell r="F1633" t="str">
            <v>1100047350 RIIFO Omni гильза ремонтная пресс нерж.сталь 40 '1С</v>
          </cell>
        </row>
        <row r="1634">
          <cell r="C1634">
            <v>1135899</v>
          </cell>
          <cell r="F1634" t="str">
            <v>1100033464 RIIFO Omni пружина гибочная внутренняя 16 '1С</v>
          </cell>
        </row>
        <row r="1635">
          <cell r="C1635">
            <v>1135900</v>
          </cell>
          <cell r="F1635" t="str">
            <v>1100033487 RIIFO Omni пружина гибочная внутренняя 20 '1С</v>
          </cell>
        </row>
        <row r="1636">
          <cell r="C1636">
            <v>1135901</v>
          </cell>
          <cell r="F1636" t="str">
            <v>1100033489 RIIFO Omni пружина гибочная внутренняя 26 '1С</v>
          </cell>
        </row>
        <row r="1637">
          <cell r="C1637">
            <v>1135902</v>
          </cell>
          <cell r="F1637" t="str">
            <v>1100033490 RIIFO Omni пружина гибочная внутренняя 32 '1С</v>
          </cell>
        </row>
        <row r="1638">
          <cell r="C1638">
            <v>1135903</v>
          </cell>
          <cell r="F1638" t="str">
            <v>1100033492 RIIFO Omni пружина гибочная наружная 16 '1С</v>
          </cell>
        </row>
        <row r="1639">
          <cell r="C1639">
            <v>1135904</v>
          </cell>
          <cell r="F1639" t="str">
            <v>1100033494 RIIFO Omni пружина гибочная наружная 20 '1С</v>
          </cell>
        </row>
        <row r="1640">
          <cell r="C1640">
            <v>1135905</v>
          </cell>
          <cell r="F1640" t="str">
            <v>1100018778 RIIFO Omni пружина гибочная наружная 26 '1С</v>
          </cell>
        </row>
        <row r="1641">
          <cell r="C1641">
            <v>1135906</v>
          </cell>
          <cell r="F1641" t="str">
            <v>1100033497 RIIFO Omni пружина гибочная наружная 32 '1С</v>
          </cell>
        </row>
        <row r="1642">
          <cell r="C1642">
            <v>1135909</v>
          </cell>
          <cell r="F1642" t="str">
            <v>1100026291 RIIFO Omni труборез 09-32 мм '1С</v>
          </cell>
        </row>
        <row r="1643">
          <cell r="C1643">
            <v>1135907</v>
          </cell>
          <cell r="F1643" t="str">
            <v>1100015653 RIIFO Omni труборез 16-75 '1С</v>
          </cell>
        </row>
        <row r="1644">
          <cell r="C1644">
            <v>1135908</v>
          </cell>
          <cell r="F1644" t="str">
            <v>2100020832 RIIFO Omni лезвие запасное для трубореза 16-75 '1С</v>
          </cell>
        </row>
        <row r="1645">
          <cell r="C1645">
            <v>1135910</v>
          </cell>
          <cell r="F1645" t="str">
            <v>1100018271 RIIFO Omni калибратор для труб пластиковый 16-20-26 '1С</v>
          </cell>
        </row>
        <row r="1646">
          <cell r="C1646">
            <v>1135911</v>
          </cell>
          <cell r="F1646" t="str">
            <v>1100018254 RIIFO Omni держатель для калибратора сталь '1С</v>
          </cell>
        </row>
        <row r="1647">
          <cell r="C1647">
            <v>1135912</v>
          </cell>
          <cell r="F1647" t="str">
            <v>1100018263 RIIFO Omni калибратор для труб сталь 32 '1С</v>
          </cell>
        </row>
        <row r="1648">
          <cell r="C1648">
            <v>1135913</v>
          </cell>
          <cell r="F1648" t="str">
            <v>1100018264 RIIFO Omni калибратор для труб сталь 40 '1С</v>
          </cell>
        </row>
        <row r="1649">
          <cell r="C1649">
            <v>1135914</v>
          </cell>
          <cell r="F1649" t="str">
            <v>1100015725 RIIFO Omni пресс-инструмент ручной без вкладышей в пластиковом кейсе 16-32 '1С</v>
          </cell>
        </row>
        <row r="1650">
          <cell r="C1650">
            <v>1135915</v>
          </cell>
          <cell r="F1650" t="str">
            <v>1100015753 RIIFO Omni вкладыши для пресс-инструмента ручного TH-профиль 16 '1С</v>
          </cell>
        </row>
        <row r="1651">
          <cell r="C1651">
            <v>1135916</v>
          </cell>
          <cell r="F1651" t="str">
            <v>1100015754 RIIFO Omni вкладыши для пресс-инструмента ручного TH-профиль 20 '12С</v>
          </cell>
        </row>
        <row r="1652">
          <cell r="C1652">
            <v>1135917</v>
          </cell>
          <cell r="F1652" t="str">
            <v>1100028969 RIIFO Omni вкладыши для пресс-инструмента ручного TH-профиль 26 '12С</v>
          </cell>
        </row>
        <row r="1653">
          <cell r="C1653">
            <v>1135918</v>
          </cell>
          <cell r="F1653" t="str">
            <v>1100028970 RIIFO Omni вкладыши для пресс-инструмента ручного TH-профиль 32 '12С</v>
          </cell>
        </row>
        <row r="1654">
          <cell r="C1654">
            <v>1135923</v>
          </cell>
          <cell r="F1654" t="str">
            <v>1100047360 RIIFO Vita труба PE-Xb 16x2,0 SDR 8/S 3,5 бухта 200 м красная  '200С</v>
          </cell>
        </row>
        <row r="1655">
          <cell r="C1655">
            <v>1135924</v>
          </cell>
          <cell r="F1655" t="str">
            <v>1100047355 RIIFO Vita труба PE-Xb 20x2,0 SDR 10/S 4,5 бухта 200 м красная  '200С</v>
          </cell>
        </row>
        <row r="1656">
          <cell r="C1656">
            <v>1135925</v>
          </cell>
          <cell r="F1656" t="str">
            <v>1100047356 RIIFO Vita труба PE-Xb/EVOH 16x2,0 SDR 8/S 3,5 бухта 200 м красная  '200С</v>
          </cell>
        </row>
        <row r="1657">
          <cell r="C1657">
            <v>1135926</v>
          </cell>
          <cell r="F1657" t="str">
            <v>1100047357 RIIFO Vita труба PE-Xb/EVOH 20x2,0 SDR 10/S 4,5 бухта 200 м красная  '200С</v>
          </cell>
        </row>
        <row r="1658">
          <cell r="C1658">
            <v>1135919</v>
          </cell>
          <cell r="F1658" t="str">
            <v>1100047362 RIIFO Vita адаптер для труб PE-X зажимной латунь 16x2,0-3/4"ВР Евроконус '1С</v>
          </cell>
        </row>
        <row r="1659">
          <cell r="C1659">
            <v>1135920</v>
          </cell>
          <cell r="F1659" t="str">
            <v>1100047363 RIIFO Vita адаптер для труб PE-X зажимной латунь 20x2,0-3/4"ВР Евроконус '1С</v>
          </cell>
        </row>
        <row r="1660">
          <cell r="C1660">
            <v>1135921</v>
          </cell>
          <cell r="F1660" t="str">
            <v>1100015493 RIIFO Vita фиксатор угловой сталь 16 '10С</v>
          </cell>
        </row>
        <row r="1661">
          <cell r="C1661">
            <v>1135922</v>
          </cell>
          <cell r="F1661" t="str">
            <v>1100015494 RIIFO Vita фиксатор угловой сталь 20 '16С</v>
          </cell>
        </row>
        <row r="1662">
          <cell r="C1662">
            <v>1136796</v>
          </cell>
          <cell r="F1662" t="str">
            <v>1100046991 RIIFO Omni труба PE-Xb/AL/PE-Xb 16x2,0 бухта 500 м белая '500С</v>
          </cell>
        </row>
        <row r="1663">
          <cell r="C1663">
            <v>1136797</v>
          </cell>
          <cell r="F1663" t="str">
            <v>1100050278 RIIFO Omni труба PE-Xb/AL/PE-Xb 20x2,0 бухта 50 м белая '50С</v>
          </cell>
        </row>
        <row r="1664">
          <cell r="C1664">
            <v>1136798</v>
          </cell>
          <cell r="F1664" t="str">
            <v>1100046863 RIIFO Omni труба PE-Xb/AL/PE-Xb 50x4,5 отрезок 5 м белая '15С</v>
          </cell>
        </row>
        <row r="1665">
          <cell r="C1665">
            <v>1136799</v>
          </cell>
          <cell r="F1665" t="str">
            <v>1100046865 RIIFO Omni труба PE-Xb/AL/PE-Xb 75x7,5 отрезок 5 м белая '15С</v>
          </cell>
        </row>
        <row r="1666">
          <cell r="C1666">
            <v>1136800</v>
          </cell>
          <cell r="F1666" t="str">
            <v>1100046952 RIIFO Omni труба PE-Xb/AL/PE-Xb в красном кожухе PE-HD 25/20 16x2,0 бухта 50 м белая '50С</v>
          </cell>
        </row>
        <row r="1667">
          <cell r="C1667">
            <v>1136801</v>
          </cell>
          <cell r="F1667" t="str">
            <v>1100046953 RIIFO Omni труба PE-Xb/AL/PE-Xb в синем кожухе PE-HD 25/20 16x2,0 бухта 50 м белая '50С</v>
          </cell>
        </row>
        <row r="1668">
          <cell r="C1668">
            <v>1136802</v>
          </cell>
          <cell r="F1668" t="str">
            <v>1100045769 RIIFO Omni соединитель пресс латунь 50-50 '1С</v>
          </cell>
        </row>
        <row r="1669">
          <cell r="C1669">
            <v>1136803</v>
          </cell>
          <cell r="F1669" t="str">
            <v>1100045770 RIIFO Omni соединитель пресс латунь 63-63 '1С</v>
          </cell>
        </row>
        <row r="1670">
          <cell r="C1670">
            <v>1136804</v>
          </cell>
          <cell r="F1670" t="str">
            <v>1100045771 RIIFO Omni соединитель пресс латунь 75-75 '1С</v>
          </cell>
        </row>
        <row r="1671">
          <cell r="C1671">
            <v>1136805</v>
          </cell>
          <cell r="F1671" t="str">
            <v>1100045808 RIIFO Omni штуцер с наружной резьбой пресс латунь 32-1 1/4"НР '6С</v>
          </cell>
        </row>
        <row r="1672">
          <cell r="C1672">
            <v>1136806</v>
          </cell>
          <cell r="F1672" t="str">
            <v>1100045813 RIIFO Omni штуцер с наружной резьбой пресс латунь 50-1 1/2"НР '1С</v>
          </cell>
        </row>
        <row r="1673">
          <cell r="C1673">
            <v>1136807</v>
          </cell>
          <cell r="F1673" t="str">
            <v>1100045814 RIIFO Omni штуцер с наружной резьбой пресс латунь 63-2"НР '1С</v>
          </cell>
        </row>
        <row r="1674">
          <cell r="C1674">
            <v>1136808</v>
          </cell>
          <cell r="F1674" t="str">
            <v>1100045815 RIIFO Omni штуцер с наружной резьбой пресс латунь 75-2 1/2"НР '1С</v>
          </cell>
        </row>
        <row r="1675">
          <cell r="C1675">
            <v>1136809</v>
          </cell>
          <cell r="F1675" t="str">
            <v>1100045807 RIIFO Omni штуцер с внутренней резьбой пресс латунь 32-1 1/4"ВР '1С</v>
          </cell>
        </row>
        <row r="1676">
          <cell r="C1676">
            <v>1136810</v>
          </cell>
          <cell r="F1676" t="str">
            <v>1100045801 RIIFO Omni штуцер с внутренней резьбой пресс латунь 50-1 1/2"ВР '1С</v>
          </cell>
        </row>
        <row r="1677">
          <cell r="C1677">
            <v>1136811</v>
          </cell>
          <cell r="F1677" t="str">
            <v>1100045802 RIIFO Omni штуцер с внутренней резьбой пресс латунь 63-2"ВР '1С</v>
          </cell>
        </row>
        <row r="1678">
          <cell r="C1678">
            <v>1136812</v>
          </cell>
          <cell r="F1678" t="str">
            <v>1100045803 RIIFO Omni штуцер с внутренней резьбой пресс латунь 75-2 1/2"ВР '1С</v>
          </cell>
        </row>
        <row r="1679">
          <cell r="C1679">
            <v>1136813</v>
          </cell>
          <cell r="F1679" t="str">
            <v>1100052876 RIIFO Omni переходник пресс латунь 40-20 '1С</v>
          </cell>
        </row>
        <row r="1680">
          <cell r="C1680">
            <v>1136814</v>
          </cell>
          <cell r="F1680" t="str">
            <v>1100045761 RIIFO Omni переходник пресс латунь 50-32 '1С</v>
          </cell>
        </row>
        <row r="1681">
          <cell r="C1681">
            <v>1136815</v>
          </cell>
          <cell r="F1681" t="str">
            <v>1100045762 RIIFO Omni переходник пресс латунь 50-40 '1С</v>
          </cell>
        </row>
        <row r="1682">
          <cell r="C1682">
            <v>1136816</v>
          </cell>
          <cell r="F1682" t="str">
            <v>1100045764 RIIFO Omni переходник пресс латунь 63-50 '1С</v>
          </cell>
        </row>
        <row r="1683">
          <cell r="C1683">
            <v>1136817</v>
          </cell>
          <cell r="F1683" t="str">
            <v>1100045767 RIIFO Omni переходник пресс латунь 75-40 '1С</v>
          </cell>
        </row>
        <row r="1684">
          <cell r="C1684">
            <v>1136818</v>
          </cell>
          <cell r="F1684" t="str">
            <v>1100045765 RIIFO Omni переходник пресс латунь 75-50 '1С</v>
          </cell>
        </row>
        <row r="1685">
          <cell r="C1685">
            <v>1136819</v>
          </cell>
          <cell r="F1685" t="str">
            <v>1100045766 RIIFO Omni переходник пресс латунь 75-63 '1С</v>
          </cell>
        </row>
        <row r="1686">
          <cell r="C1686">
            <v>1136820</v>
          </cell>
          <cell r="F1686" t="str">
            <v>1100045904 RIIFO Omni тройник равнопроходной пресс латунь 50 '1С</v>
          </cell>
        </row>
        <row r="1687">
          <cell r="C1687">
            <v>1136821</v>
          </cell>
          <cell r="F1687" t="str">
            <v>1100045905 RIIFO Omni тройник равнопроходной пресс латунь 63 '1С</v>
          </cell>
        </row>
        <row r="1688">
          <cell r="C1688">
            <v>1136822</v>
          </cell>
          <cell r="F1688" t="str">
            <v>1100045906 RIIFO Omni тройник равнопроходной пресс латунь 75 '1С</v>
          </cell>
        </row>
        <row r="1689">
          <cell r="C1689">
            <v>1136823</v>
          </cell>
          <cell r="F1689" t="str">
            <v>1100046453 RIIFO Omni тройник с внутренней резьбой пресс латунь 32-3/4"ВР-32 '4С</v>
          </cell>
        </row>
        <row r="1690">
          <cell r="C1690">
            <v>1136824</v>
          </cell>
          <cell r="F1690" t="str">
            <v>1100046454 RIIFO Omni тройник с внутренней резьбой пресс латунь 32-1"ВР-32 '4С</v>
          </cell>
        </row>
        <row r="1691">
          <cell r="C1691">
            <v>1136825</v>
          </cell>
          <cell r="F1691" t="str">
            <v>1100045862 RIIFO Omni тройник с внутренней резьбой пресс латунь 40-1/2"ВР-40 '1С</v>
          </cell>
        </row>
        <row r="1692">
          <cell r="C1692">
            <v>1136826</v>
          </cell>
          <cell r="F1692" t="str">
            <v>1100045859 RIIFO Omni тройник с внутренней резьбой пресс латунь 40-3/4"ВР-40 '1С</v>
          </cell>
        </row>
        <row r="1693">
          <cell r="C1693">
            <v>1136827</v>
          </cell>
          <cell r="F1693" t="str">
            <v>1100045863 RIIFO Omni тройник с внутренней резьбой пресс латунь 40-1"ВР-40 '1С</v>
          </cell>
        </row>
        <row r="1694">
          <cell r="C1694">
            <v>1136828</v>
          </cell>
          <cell r="F1694" t="str">
            <v>1100045864 RIIFO Omni тройник с внутренней резьбой пресс латунь 40-1 1/4"ВР-40 '1С</v>
          </cell>
        </row>
        <row r="1695">
          <cell r="C1695">
            <v>1136829</v>
          </cell>
          <cell r="F1695" t="str">
            <v>1100045865 RIIFO Omni тройник с внутренней резьбой пресс латунь 50-1/2"ВР-50 '1С</v>
          </cell>
        </row>
        <row r="1696">
          <cell r="C1696">
            <v>1136830</v>
          </cell>
          <cell r="F1696" t="str">
            <v>1100045866 RIIFO Omni тройник с внутренней резьбой пресс латунь 50-3/4"ВР-50 '1С</v>
          </cell>
        </row>
        <row r="1697">
          <cell r="C1697">
            <v>1136831</v>
          </cell>
          <cell r="F1697" t="str">
            <v>1100045860 RIIFO Omni тройник с внутренней резьбой пресс латунь 50-1"ВР-50 '1С</v>
          </cell>
        </row>
        <row r="1698">
          <cell r="C1698">
            <v>1136832</v>
          </cell>
          <cell r="F1698" t="str">
            <v>1100045867 RIIFO Omni тройник с внутренней резьбой пресс латунь 50-1 1/2"ВР-50 '1С</v>
          </cell>
        </row>
        <row r="1699">
          <cell r="C1699">
            <v>1136833</v>
          </cell>
          <cell r="F1699" t="str">
            <v>1100045868 RIIFO Omni тройник с внутренней резьбой пресс латунь 63-1/2"ВР-63 '1С</v>
          </cell>
        </row>
        <row r="1700">
          <cell r="C1700">
            <v>1136834</v>
          </cell>
          <cell r="F1700" t="str">
            <v>1100045869 RIIFO Omni тройник с внутренней резьбой пресс латунь 63-3/4"ВР-63 '1С</v>
          </cell>
        </row>
        <row r="1701">
          <cell r="C1701">
            <v>1136835</v>
          </cell>
          <cell r="F1701" t="str">
            <v>1100045870 RIIFO Omni тройник с внутренней резьбой пресс латунь 63-1"ВР-63 '1С</v>
          </cell>
        </row>
        <row r="1702">
          <cell r="C1702">
            <v>1136836</v>
          </cell>
          <cell r="F1702" t="str">
            <v>1100045861 RIIFO Omni тройник с внутренней резьбой пресс латунь 63-2"ВР-63 '1С</v>
          </cell>
        </row>
        <row r="1703">
          <cell r="C1703">
            <v>1136837</v>
          </cell>
          <cell r="F1703" t="str">
            <v>1100045871 RIIFO Omni тройник с внутренней резьбой пресс латунь 75-1"ВР-75 '1С</v>
          </cell>
        </row>
        <row r="1704">
          <cell r="C1704">
            <v>1136838</v>
          </cell>
          <cell r="F1704" t="str">
            <v>1100045872 RIIFO Omni тройник с внутренней резьбой пресс латунь 75-2"ВР-75 '1С</v>
          </cell>
        </row>
        <row r="1705">
          <cell r="C1705">
            <v>1136839</v>
          </cell>
          <cell r="F1705" t="str">
            <v>1100045873 RIIFO Omni тройник с внутренней резьбой пресс латунь 75-2 1/2"ВР-75 '1С</v>
          </cell>
        </row>
        <row r="1706">
          <cell r="C1706">
            <v>1136840</v>
          </cell>
          <cell r="F1706" t="str">
            <v>1100045855 RIIFO Omni тройник с наружной резьбой пресс латунь 16-1/2"НР-16 '5С</v>
          </cell>
        </row>
        <row r="1707">
          <cell r="C1707">
            <v>1136841</v>
          </cell>
          <cell r="F1707" t="str">
            <v>1100045856 RIIFO Omni тройник с наружной резьбой пресс латунь 20-1/2"НР-20 '5С</v>
          </cell>
        </row>
        <row r="1708">
          <cell r="C1708">
            <v>1136842</v>
          </cell>
          <cell r="F1708" t="str">
            <v>1100045857 RIIFO Omni тройник с наружной резьбой пресс латунь 26-3/4"НР-26 '4С</v>
          </cell>
        </row>
        <row r="1709">
          <cell r="C1709">
            <v>1136843</v>
          </cell>
          <cell r="F1709" t="str">
            <v>1100045842 RIIFO Omni тройник с наружной резьбой пресс латунь 32-3/4"НР-32 '5С</v>
          </cell>
        </row>
        <row r="1710">
          <cell r="C1710">
            <v>1136844</v>
          </cell>
          <cell r="F1710" t="str">
            <v>1100045858 RIIFO Omni тройник с наружной резьбой пресс латунь 32-1"НР-32 '1С</v>
          </cell>
        </row>
        <row r="1711">
          <cell r="C1711">
            <v>1136845</v>
          </cell>
          <cell r="F1711" t="str">
            <v>1100045843 RIIFO Omni тройник с наружной резьбой пресс латунь 40-1/2"НР-40 '1С</v>
          </cell>
        </row>
        <row r="1712">
          <cell r="C1712">
            <v>1136846</v>
          </cell>
          <cell r="F1712" t="str">
            <v>1100045844 RIIFO Omni тройник с наружной резьбой пресс латунь 40-3/4"НР-40 '1С</v>
          </cell>
        </row>
        <row r="1713">
          <cell r="C1713">
            <v>1136847</v>
          </cell>
          <cell r="F1713" t="str">
            <v>1100045845 RIIFO Omni тройник с наружной резьбой пресс латунь 40-1"НР-40 '1С</v>
          </cell>
        </row>
        <row r="1714">
          <cell r="C1714">
            <v>1136848</v>
          </cell>
          <cell r="F1714" t="str">
            <v>1100045853 RIIFO Omni тройник с наружной резьбой пресс латунь 40-1 1/4"НР-40 '1С</v>
          </cell>
        </row>
        <row r="1715">
          <cell r="C1715">
            <v>1136849</v>
          </cell>
          <cell r="F1715" t="str">
            <v>1100045847 RIIFO Omni тройник с наружной резьбой пресс латунь 50-1/2"НР-50 '1С</v>
          </cell>
        </row>
        <row r="1716">
          <cell r="C1716">
            <v>1136850</v>
          </cell>
          <cell r="F1716" t="str">
            <v>1100045846 RIIFO Omni тройник с наружной резьбой пресс латунь 50-3/4"НР-50 '1С</v>
          </cell>
        </row>
        <row r="1717">
          <cell r="C1717">
            <v>1136851</v>
          </cell>
          <cell r="F1717" t="str">
            <v>1100045848 RIIFO Omni тройник с наружной резьбой пресс латунь 50-1"НР-50 '1С</v>
          </cell>
        </row>
        <row r="1718">
          <cell r="C1718">
            <v>1136852</v>
          </cell>
          <cell r="F1718" t="str">
            <v>1100045854 RIIFO Omni тройник с наружной резьбой пресс латунь 50-1 1/2"НР-50 '1С</v>
          </cell>
        </row>
        <row r="1719">
          <cell r="C1719">
            <v>1136853</v>
          </cell>
          <cell r="F1719" t="str">
            <v>1100045849 RIIFO Omni тройник с наружной резьбой пресс латунь 63-1/2"НР-63 '1С</v>
          </cell>
        </row>
        <row r="1720">
          <cell r="C1720">
            <v>1136854</v>
          </cell>
          <cell r="F1720" t="str">
            <v>1100045850 RIIFO Omni тройник с наружной резьбой пресс латунь 63-3/4"НР-63 '1С</v>
          </cell>
        </row>
        <row r="1721">
          <cell r="C1721">
            <v>1136855</v>
          </cell>
          <cell r="F1721" t="str">
            <v>1100045851 RIIFO Omni тройник с наружной резьбой пресс латунь 63-1"НР-63 '1С</v>
          </cell>
        </row>
        <row r="1722">
          <cell r="C1722">
            <v>1136856</v>
          </cell>
          <cell r="F1722" t="str">
            <v>1100045852 RIIFO Omni тройник с наружной резьбой пресс латунь 63-2"НР-63 '1С</v>
          </cell>
        </row>
        <row r="1723">
          <cell r="C1723">
            <v>1136857</v>
          </cell>
          <cell r="F1723" t="str">
            <v>1100047052 RIIFO Omni тройник редукционный пресс латунь 26-26-16 '4С</v>
          </cell>
        </row>
        <row r="1724">
          <cell r="C1724">
            <v>1136858</v>
          </cell>
          <cell r="F1724" t="str">
            <v>1100047053 RIIFO Omni тройник редукционный пресс латунь 26-26-20 '4С</v>
          </cell>
        </row>
        <row r="1725">
          <cell r="C1725">
            <v>1136859</v>
          </cell>
          <cell r="F1725" t="str">
            <v>1100045887 RIIFO Omni тройник редукционный пресс латунь 32-26-26 '4С</v>
          </cell>
        </row>
        <row r="1726">
          <cell r="C1726">
            <v>1136860</v>
          </cell>
          <cell r="F1726" t="str">
            <v>1100045891 RIIFO Omni тройник редукционный пресс латунь 40-32-32 '1С</v>
          </cell>
        </row>
        <row r="1727">
          <cell r="C1727">
            <v>1136861</v>
          </cell>
          <cell r="F1727" t="str">
            <v>1100045892 RIIFO Omni тройник редукционный пресс латунь 40-32-40 '1С</v>
          </cell>
        </row>
        <row r="1728">
          <cell r="C1728">
            <v>1136862</v>
          </cell>
          <cell r="F1728" t="str">
            <v>1100045893 RIIFO Omni тройник редукционный пресс латунь 50-26-50 '1С</v>
          </cell>
        </row>
        <row r="1729">
          <cell r="C1729">
            <v>1136863</v>
          </cell>
          <cell r="F1729" t="str">
            <v>1100045894 RIIFO Omni тройник редукционный пресс латунь 50-32-50 '1С</v>
          </cell>
        </row>
        <row r="1730">
          <cell r="C1730">
            <v>1136864</v>
          </cell>
          <cell r="F1730" t="str">
            <v>1100045895 RIIFO Omni тройник редукционный пресс латунь 50-40-50 '1С</v>
          </cell>
        </row>
        <row r="1731">
          <cell r="C1731">
            <v>1136865</v>
          </cell>
          <cell r="F1731" t="str">
            <v>1100045897 RIIFO Omni тройник редукционный пресс латунь 63-32-63 '1С</v>
          </cell>
        </row>
        <row r="1732">
          <cell r="C1732">
            <v>1136866</v>
          </cell>
          <cell r="F1732" t="str">
            <v>1100045899 RIIFO Omni тройник редукционный пресс латунь 63-50-63 '1С</v>
          </cell>
        </row>
        <row r="1733">
          <cell r="C1733">
            <v>1136867</v>
          </cell>
          <cell r="F1733" t="str">
            <v>1100045900 RIIFO Omni тройник редукционный пресс латунь 75-40-75 '1С</v>
          </cell>
        </row>
        <row r="1734">
          <cell r="C1734">
            <v>1136868</v>
          </cell>
          <cell r="F1734" t="str">
            <v>1100045901 RIIFO Omni тройник редукционный пресс латунь 75-50-75 '1С</v>
          </cell>
        </row>
        <row r="1735">
          <cell r="C1735">
            <v>1136869</v>
          </cell>
          <cell r="F1735" t="str">
            <v>1100045879 RIIFO Omni тройник редукционный пресс латунь 75-63-75 '1С</v>
          </cell>
        </row>
        <row r="1736">
          <cell r="C1736">
            <v>1136870</v>
          </cell>
          <cell r="F1736" t="str">
            <v>1100045832 RIIFO Omni угольник пресс латунь 90° 50-50 '1С</v>
          </cell>
        </row>
        <row r="1737">
          <cell r="C1737">
            <v>1136871</v>
          </cell>
          <cell r="F1737" t="str">
            <v>1100045836 RIIFO Omni угольник пресс латунь 90° 75-75 '1С</v>
          </cell>
        </row>
        <row r="1738">
          <cell r="C1738">
            <v>1136872</v>
          </cell>
          <cell r="F1738" t="str">
            <v>1100045833 RIIFO Omni угольник пресс латунь 45° 50-50 '1С</v>
          </cell>
        </row>
        <row r="1739">
          <cell r="C1739">
            <v>1136873</v>
          </cell>
          <cell r="F1739" t="str">
            <v>1100045835 RIIFO Omni угольник пресс латунь 45° 63-63 '1С</v>
          </cell>
        </row>
        <row r="1740">
          <cell r="C1740">
            <v>1136874</v>
          </cell>
          <cell r="F1740" t="str">
            <v>1100045837 RIIFO Omni угольник пресс латунь 45° 75-75 '1С</v>
          </cell>
        </row>
        <row r="1741">
          <cell r="C1741">
            <v>1136875</v>
          </cell>
          <cell r="F1741" t="str">
            <v>1100045817 RIIFO Omni угольник с наружной резьбой пресс латунь 90° 26-3/4"НР '5С</v>
          </cell>
        </row>
        <row r="1742">
          <cell r="C1742">
            <v>1136876</v>
          </cell>
          <cell r="F1742" t="str">
            <v>1100046448 RIIFO Omni угольник с наружной резьбой пресс латунь 90° 32-1"НР '4С</v>
          </cell>
        </row>
        <row r="1743">
          <cell r="C1743">
            <v>1136877</v>
          </cell>
          <cell r="F1743" t="str">
            <v>1100045819 RIIFO Omni угольник с наружной резьбой пресс латунь 90° 40-1 1/4"НР '1С</v>
          </cell>
        </row>
        <row r="1744">
          <cell r="C1744">
            <v>1136878</v>
          </cell>
          <cell r="F1744" t="str">
            <v>1100045820 RIIFO Omni угольник с наружной резьбой пресс латунь 90° 50-1 1/2"НР '1С</v>
          </cell>
        </row>
        <row r="1745">
          <cell r="C1745">
            <v>1136879</v>
          </cell>
          <cell r="F1745" t="str">
            <v>1100045821 RIIFO Omni угольник с наружной резьбой пресс латунь 90° 63-2"НР '1С</v>
          </cell>
        </row>
        <row r="1746">
          <cell r="C1746">
            <v>1136880</v>
          </cell>
          <cell r="F1746" t="str">
            <v>1100045822 RIIFO Omni угольник с наружной резьбой пресс латунь 90° 75-2 1/2"НР '1С</v>
          </cell>
        </row>
        <row r="1747">
          <cell r="C1747">
            <v>1136881</v>
          </cell>
          <cell r="F1747" t="str">
            <v>1100045829 RIIFO Omni угольник с внутренней резьбой пресс латунь 90° 26-1"ВР '6С</v>
          </cell>
        </row>
        <row r="1748">
          <cell r="C1748">
            <v>1136882</v>
          </cell>
          <cell r="F1748" t="str">
            <v>1100046441 RIIFO Omni угольник с внутренней резьбой пресс латунь 90° 32-1"ВР '4С</v>
          </cell>
        </row>
        <row r="1749">
          <cell r="C1749">
            <v>1136883</v>
          </cell>
          <cell r="F1749" t="str">
            <v>1100045824 RIIFO Omni угольник с внутренней резьбой пресс латунь 90° 40-1 1/4"ВР '1С</v>
          </cell>
        </row>
        <row r="1750">
          <cell r="C1750">
            <v>1136884</v>
          </cell>
          <cell r="F1750" t="str">
            <v>1100045825 RIIFO Omni угольник с внутренней резьбой пресс латунь 90° 40-1 1/2"ВР '1С</v>
          </cell>
        </row>
        <row r="1751">
          <cell r="C1751">
            <v>1136885</v>
          </cell>
          <cell r="F1751" t="str">
            <v>1100045826 RIIFO Omni угольник с внутренней резьбой пресс латунь 90° 50-1 1/2"ВР '1С</v>
          </cell>
        </row>
        <row r="1752">
          <cell r="C1752">
            <v>1136886</v>
          </cell>
          <cell r="F1752" t="str">
            <v>1100045827 RIIFO Omni угольник с внутренней резьбой пресс латунь 90° 63-2"ВР '1С</v>
          </cell>
        </row>
        <row r="1753">
          <cell r="C1753">
            <v>1136887</v>
          </cell>
          <cell r="F1753" t="str">
            <v>1100045823 RIIFO Omni угольник с внутренней резьбой пресс латунь 90° 75-2 1/2"ВР '1С</v>
          </cell>
        </row>
        <row r="1754">
          <cell r="C1754">
            <v>1136888</v>
          </cell>
          <cell r="F1754" t="str">
            <v>1100045838 RIIFO Omni угольник с накидной гайкой пресс латунь 90° 16-3/4"НГ '5С</v>
          </cell>
        </row>
        <row r="1755">
          <cell r="C1755">
            <v>1136889</v>
          </cell>
          <cell r="F1755" t="str">
            <v>1100047043 RIIFO Omni угольник с накидной гайкой пресс латунь 90° 20-3/4"НГ '1С</v>
          </cell>
        </row>
        <row r="1756">
          <cell r="C1756">
            <v>1136890</v>
          </cell>
          <cell r="F1756" t="str">
            <v>1100045839 RIIFO Omni угольник с накидной гайкой пресс латунь 90° 26-3/4"НГ '5С</v>
          </cell>
        </row>
        <row r="1757">
          <cell r="C1757">
            <v>1136891</v>
          </cell>
          <cell r="F1757" t="str">
            <v>1100046444 RIIFO Omni водорозетка пресс латунь 20-3/4"ВР '6С</v>
          </cell>
        </row>
        <row r="1758">
          <cell r="C1758">
            <v>1136892</v>
          </cell>
          <cell r="F1758" t="str">
            <v>1100045841 RIIFO Omni водорозетка пресс латунь 26-3/4"ВР '1С</v>
          </cell>
        </row>
        <row r="1759">
          <cell r="C1759">
            <v>1136893</v>
          </cell>
          <cell r="F1759" t="str">
            <v>1100045773 RIIFO Omni заглушка пресс латунь 20 '10С</v>
          </cell>
        </row>
        <row r="1760">
          <cell r="C1760">
            <v>1136894</v>
          </cell>
          <cell r="F1760" t="str">
            <v>1100045774 RIIFO Omni заглушка пресс латунь 26 '5С</v>
          </cell>
        </row>
        <row r="1761">
          <cell r="C1761">
            <v>1136895</v>
          </cell>
          <cell r="F1761" t="str">
            <v>1100045792 RIIFO Omni штуцер с накидной гайкой пресс латунь 40-1 1/2"НГ '1С</v>
          </cell>
        </row>
        <row r="1762">
          <cell r="C1762">
            <v>1136896</v>
          </cell>
          <cell r="F1762" t="str">
            <v>1100045794 RIIFO Omni штуцер с накидной гайкой пресс латунь 50-1 1/2"НГ '1С</v>
          </cell>
        </row>
        <row r="1763">
          <cell r="C1763">
            <v>1136897</v>
          </cell>
          <cell r="F1763" t="str">
            <v>1100045797 RIIFO Omni штуцер с накидной гайкой пресс латунь 50-2"НГ '1С</v>
          </cell>
        </row>
        <row r="1764">
          <cell r="C1764">
            <v>1136898</v>
          </cell>
          <cell r="F1764" t="str">
            <v>1100045795 RIIFO Omni штуцер с накидной гайкой пресс латунь 63-2"НГ '1С</v>
          </cell>
        </row>
        <row r="1765">
          <cell r="C1765">
            <v>1136899</v>
          </cell>
          <cell r="F1765" t="str">
            <v>1100045796 RIIFO Omni штуцер с накидной гайкой пресс латунь 75-2 1/2"НГ '1С</v>
          </cell>
        </row>
        <row r="1766">
          <cell r="C1766">
            <v>1136900</v>
          </cell>
          <cell r="F1766" t="str">
            <v>1100049896 RIIFO Vita труба PE-Xb/EVOH 16x2,0 SDR 8/S 3,5 бухта 500 м красная '500С</v>
          </cell>
        </row>
        <row r="1767">
          <cell r="C1767">
            <v>1136901</v>
          </cell>
          <cell r="F1767" t="str">
            <v>1100050287 RIIFO Flow кран шаровой с внутренней-наружной резьбой красная ручка-бабочка латунь 3/4"ВР-3/4"НР '1С</v>
          </cell>
        </row>
        <row r="1768">
          <cell r="C1768">
            <v>1136902</v>
          </cell>
          <cell r="F1768" t="str">
            <v>1100046864 RIIFO Omni труба PE-Xb/AL/PE-Xb 63x6,0 отрезок 5 м белая '-С</v>
          </cell>
        </row>
        <row r="1769">
          <cell r="C1769">
            <v>1136903</v>
          </cell>
          <cell r="F1769" t="str">
            <v>1100045759 RIIFO Omni переходник пресс латунь 40-26 '1С</v>
          </cell>
        </row>
        <row r="1770">
          <cell r="C1770">
            <v>1136904</v>
          </cell>
          <cell r="F1770" t="str">
            <v>1100045763 RIIFO Omni переходник пресс латунь 63-40 '1С</v>
          </cell>
        </row>
        <row r="1771">
          <cell r="C1771">
            <v>1136905</v>
          </cell>
          <cell r="F1771" t="str">
            <v>1100045903 RIIFO Omni тройник равнопроходной пресс латунь 40 '1С</v>
          </cell>
        </row>
        <row r="1772">
          <cell r="C1772">
            <v>1136906</v>
          </cell>
          <cell r="F1772" t="str">
            <v>1100045896 RIIFO Omni тройник редукционный пресс латунь 63-26-63 '1С</v>
          </cell>
        </row>
        <row r="1773">
          <cell r="C1773">
            <v>1136907</v>
          </cell>
          <cell r="F1773" t="str">
            <v>1100045898 RIIFO Omni тройник редукционный пресс латунь 63-40-63 '1С</v>
          </cell>
        </row>
        <row r="1774">
          <cell r="C1774">
            <v>1136908</v>
          </cell>
          <cell r="F1774" t="str">
            <v>1100045834 RIIFO Omni угольник пресс латунь 90° 63-63 '1С</v>
          </cell>
        </row>
        <row r="1775">
          <cell r="C1775">
            <v>1136909</v>
          </cell>
          <cell r="F1775" t="str">
            <v>1100053310 RIIFO Omni штуцер с накидной гайкой пресс никелированная латунь 20-3/4"НГ Евроконус '10С</v>
          </cell>
        </row>
        <row r="1776">
          <cell r="C1776" t="str">
            <v>Комплектующие для систем напольного отопления</v>
          </cell>
          <cell r="F1776"/>
        </row>
        <row r="1777">
          <cell r="C1777">
            <v>1063288</v>
          </cell>
          <cell r="F1777" t="str">
            <v>UPONOR MINITEC COMFORT PIPE ТРУБА 9,9X1,1 БУХТА 120M '120И</v>
          </cell>
        </row>
        <row r="1778">
          <cell r="C1778">
            <v>1063289</v>
          </cell>
          <cell r="F1778" t="str">
            <v>UPONOR MINITEC COMFORT PIPE ТРУБА 9,9X1,1 БУХТА 240M '240Ф</v>
          </cell>
        </row>
        <row r="1779">
          <cell r="C1779">
            <v>1063381</v>
          </cell>
          <cell r="F1779" t="str">
            <v>UPONOR MINITEC COMFORT PIPE ТРУБА 9,9X1,1  БУХТА 480M '480С</v>
          </cell>
        </row>
        <row r="1780">
          <cell r="C1780">
            <v>1119470</v>
          </cell>
          <cell r="F1780" t="str">
            <v>UPONOR COMFORT PIPE ТРУБА PN10 16X2,2 БУХТА 240М '240У</v>
          </cell>
        </row>
        <row r="1781">
          <cell r="C1781">
            <v>1119471</v>
          </cell>
          <cell r="F1781" t="str">
            <v>UPONOR COMFORT PIPE ТРУБА PN10 16X2,2 БУХТА 640М '640У</v>
          </cell>
        </row>
        <row r="1782">
          <cell r="C1782">
            <v>1119472</v>
          </cell>
          <cell r="F1782" t="str">
            <v>UPONOR COMFORT PIPE ТРУБА PN10 20X2,8 БУХТА 240М '240У</v>
          </cell>
        </row>
        <row r="1783">
          <cell r="C1783">
            <v>1119533</v>
          </cell>
          <cell r="F1783" t="str">
            <v>UPONOR COMFORT PIPE ТРУБА PN10 20X2,8 БУХТА 480М '480У</v>
          </cell>
        </row>
        <row r="1784">
          <cell r="C1784">
            <v>1047622</v>
          </cell>
          <cell r="F1784" t="str">
            <v>UPONOR COMFORT PIPE ТРУБА 16X1,8 БУХТА 240M '240Ф</v>
          </cell>
        </row>
        <row r="1785">
          <cell r="C1785">
            <v>1047623</v>
          </cell>
          <cell r="F1785" t="str">
            <v>UPONOR COMFORT PIPE ТРУБА 16X1,8 БУХТА 640M '640И</v>
          </cell>
        </row>
        <row r="1786">
          <cell r="C1786">
            <v>1008985</v>
          </cell>
          <cell r="F1786" t="str">
            <v>UPONOR COMFORT PIPE ТРУБА 20X2,0 БУХТА 240M '240В</v>
          </cell>
        </row>
        <row r="1787">
          <cell r="C1787">
            <v>1047614</v>
          </cell>
          <cell r="F1787" t="str">
            <v>UPONOR COMFORT PIPE ТРУБА 20X2,0 БУХТА 480M '480В</v>
          </cell>
        </row>
        <row r="1788">
          <cell r="C1788">
            <v>1135617</v>
          </cell>
          <cell r="F1788" t="str">
            <v>USYSTEMS труба Smart красная PE-RT тип II/EVOH/PE-RT тип II 16x2,0 бухта 200м '200Ф</v>
          </cell>
        </row>
        <row r="1789">
          <cell r="C1789">
            <v>1135618</v>
          </cell>
          <cell r="F1789" t="str">
            <v>USYSTEMS труба Smart красная PE-RT тип II/EVOH/PE-RT тип II 16x2,0 бухта 500м '500Ф</v>
          </cell>
        </row>
        <row r="1790">
          <cell r="C1790">
            <v>1135619</v>
          </cell>
          <cell r="F1790" t="str">
            <v>USYSTEMS труба Smart красная PE-RT тип II/EVOH/PE-RT тип II 20x2,0 бухта 200м '200Ф</v>
          </cell>
        </row>
        <row r="1791">
          <cell r="C1791">
            <v>1136064</v>
          </cell>
          <cell r="F1791" t="str">
            <v>USYSTEMS труба Smart белая PE-RT тип II/EVOH/PE-RT тип II 16x2,0 бухта 200м '200Ф</v>
          </cell>
        </row>
        <row r="1792">
          <cell r="C1792">
            <v>1136065</v>
          </cell>
          <cell r="F1792" t="str">
            <v>USYSTEMS труба Smart белая PE-RT тип II/EVOH/PE-RT тип II 16x2,0 бухта 500м '500Ф</v>
          </cell>
        </row>
        <row r="1793">
          <cell r="C1793">
            <v>1136066</v>
          </cell>
          <cell r="F1793" t="str">
            <v>USYSTEMS труба Smart белая PE-RT тип II/EVOH/PE-RT тип II 20x2,0 бухта 200м '200Ф</v>
          </cell>
        </row>
        <row r="1794">
          <cell r="C1794">
            <v>1135620</v>
          </cell>
          <cell r="F1794" t="str">
            <v>USYSTEMS труба Smart Melt Away 25x2,3 бухта 350м '350У</v>
          </cell>
        </row>
        <row r="1795">
          <cell r="C1795">
            <v>1086575</v>
          </cell>
          <cell r="F1795" t="str">
            <v>UPONOR SMART ТРУБА 16X2,0 БУХТА 240M '240Ф</v>
          </cell>
        </row>
        <row r="1796">
          <cell r="C1796">
            <v>1086576</v>
          </cell>
          <cell r="F1796" t="str">
            <v>UPONOR SMART ТРУБА 16X2,0 БУХТА 640M '640Ф</v>
          </cell>
        </row>
        <row r="1797">
          <cell r="C1797">
            <v>1086577</v>
          </cell>
          <cell r="F1797" t="str">
            <v>UPONOR SMART ТРУБА 20X2,0 БУХТА 240M '240Ф</v>
          </cell>
        </row>
        <row r="1798">
          <cell r="C1798">
            <v>1086578</v>
          </cell>
          <cell r="F1798" t="str">
            <v>UPONOR SMART ТРУБА 20X2,0 БУХТА 480M '480Ф</v>
          </cell>
        </row>
        <row r="1799">
          <cell r="C1799">
            <v>1087302</v>
          </cell>
          <cell r="F1799" t="str">
            <v>UPONOR KLETT COMFORT PIPE PLUS ТРУБА 16X1,8 БУХТА 240М '240C</v>
          </cell>
        </row>
        <row r="1800">
          <cell r="C1800">
            <v>1087303</v>
          </cell>
          <cell r="F1800" t="str">
            <v>UPONOR KLETT COMFORT PIPE PLUS ТРУБА 16X1,8 БУХТА 640М '640C</v>
          </cell>
        </row>
        <row r="1801">
          <cell r="C1801">
            <v>1087526</v>
          </cell>
          <cell r="F1801" t="str">
            <v>UPONOR MELTAWAY PLUS PE-XA ТРУБА ОРАНЖЕВАЯ 25X2,3 БУХТА 640M '640С</v>
          </cell>
        </row>
        <row r="1802">
          <cell r="C1802">
            <v>1087527</v>
          </cell>
          <cell r="F1802" t="str">
            <v>UPONOR MELTAWAY PLUS PE-XA ТРУБА ОРАНЖЕВАЯ 25X2,3 БУХТА НА ЗАКАЗ (МАКС. 170М) '1C</v>
          </cell>
        </row>
        <row r="1803">
          <cell r="C1803">
            <v>1136096</v>
          </cell>
          <cell r="F1803" t="str">
            <v>USYSTEMS панель Nubus, пенополистирол EPS 20 мм для труб 14-17мм (площадь одной панели 0,88 м2) '10Ф</v>
          </cell>
        </row>
        <row r="1804">
          <cell r="C1804">
            <v>1136097</v>
          </cell>
          <cell r="F1804" t="str">
            <v>USYSTEMS панель Nubus, пенополистирол EPS 30 мм для труб 14-17мм (площадь одной панели 0,88 м2) '10Ф</v>
          </cell>
        </row>
        <row r="1805">
          <cell r="C1805">
            <v>1136098</v>
          </cell>
          <cell r="F1805" t="str">
            <v>USYSTEMS панель Nubus без теплоизоляции для труб 14-17мм (площадь одной панели 0,88 м2) '20С</v>
          </cell>
        </row>
        <row r="1806">
          <cell r="C1806">
            <v>1136657</v>
          </cell>
          <cell r="F1806" t="str">
            <v xml:space="preserve">USYSTEMS трак фиксирующий для труб 16-20 мм, ц/ц 50 мм, l=500 мм '100И </v>
          </cell>
        </row>
        <row r="1807">
          <cell r="C1807">
            <v>1135452</v>
          </cell>
          <cell r="F1807" t="str">
            <v>Мультифольга Multifoil 4мм 25x1,2м '30Ф</v>
          </cell>
        </row>
        <row r="1808">
          <cell r="C1808">
            <v>1135798</v>
          </cell>
          <cell r="F1808" t="str">
            <v>USYSTEMS демпферная лента Multi с плёнкой 25м 150x8мм '100И</v>
          </cell>
        </row>
        <row r="1809">
          <cell r="C1809">
            <v>1135800</v>
          </cell>
          <cell r="F1809" t="str">
            <v>USYSTEMS расширительный профиль Multi 1200x100x10мм '40Ф</v>
          </cell>
        </row>
        <row r="1810">
          <cell r="C1810">
            <v>1136690</v>
          </cell>
          <cell r="F1810" t="str">
            <v>USYSTEMS пластификатор для тёплого пола 10л '1Ф</v>
          </cell>
        </row>
        <row r="1811">
          <cell r="C1811">
            <v>1136692</v>
          </cell>
          <cell r="F1811" t="str">
            <v>USYSTEMS соединитель для труб 9,9 PE-X '10С</v>
          </cell>
        </row>
        <row r="1812">
          <cell r="C1812">
            <v>1005264</v>
          </cell>
          <cell r="F1812" t="str">
            <v>UPONOR MINITEC СОЕДИНИТЕЛЬ 9,9 С КОЛЬЦАМИ РЕ-Х '10И</v>
          </cell>
        </row>
        <row r="1813">
          <cell r="C1813">
            <v>1089647</v>
          </cell>
          <cell r="F1813" t="str">
            <v>UPONOR SMART ПРЕСС-СОЕДИНИТЕЛЬ 16X1,8/2,0-16X1,8/2,0 '20У</v>
          </cell>
        </row>
        <row r="1814">
          <cell r="C1814">
            <v>1089648</v>
          </cell>
          <cell r="F1814" t="str">
            <v>UPONOR SMART ПРЕСС-СОЕДИНИТЕЛЬ 20X2,0-20X2,0 '20С</v>
          </cell>
        </row>
        <row r="1815">
          <cell r="C1815">
            <v>1058659</v>
          </cell>
          <cell r="F1815" t="str">
            <v>UPONOR Q&amp;E СОЕДИНИТЕЛЬ DR-ЛАТУНЬ 14-14 С ДВУМЯ КОЛЬЦАМИ '100С</v>
          </cell>
        </row>
        <row r="1816">
          <cell r="C1816">
            <v>1058661</v>
          </cell>
          <cell r="F1816" t="str">
            <v>UPONOR Q&amp;E СОЕДИНИТЕЛЬ DR-ЛАТУНЬ 17-17 С ДВУМЯ КОЛЬЦАМИ '100C</v>
          </cell>
        </row>
        <row r="1817">
          <cell r="C1817">
            <v>1005261</v>
          </cell>
          <cell r="F1817" t="str">
            <v>UPONOR MINITEC ПАНЕЛЬ САМОКЛЕЮЩАЯСЯ 15,4М² ДЛЯ ТРУБ 9,9X1,1ММ, 1100X700X12ММ '15,4И</v>
          </cell>
        </row>
        <row r="1818">
          <cell r="C1818">
            <v>1005274</v>
          </cell>
          <cell r="F1818" t="str">
            <v>UPONOR FIX ФИКСИРУЮЩИЙ ТРАК ДЛЯ ТРУБ 9,9ММ Ц/Ц20ММ, 2,5М '25И</v>
          </cell>
        </row>
        <row r="1819">
          <cell r="C1819">
            <v>1005267</v>
          </cell>
          <cell r="F1819" t="str">
            <v>UPONOR MINITEC ДЕМПФЕРНАЯ ЛЕНТА САМОКЛЕЮЩАЯСЯ 20М, 80X8 ММ '200И</v>
          </cell>
        </row>
        <row r="1820">
          <cell r="C1820">
            <v>1085980</v>
          </cell>
          <cell r="F1820" t="str">
            <v>UPONOR MINITEC РАСШИРИТЕЛЬНЫЙ ПРОФИЛЬ 0,9M 40X10MM '10C</v>
          </cell>
        </row>
        <row r="1821">
          <cell r="C1821">
            <v>1085981</v>
          </cell>
          <cell r="F1821" t="str">
            <v>UPONOR MINITEC РАСШИРИТЕЛЬНЫЙ ПРОФИЛЬ 1,3M 40X10MM '10C</v>
          </cell>
        </row>
        <row r="1822">
          <cell r="C1822">
            <v>1005269</v>
          </cell>
          <cell r="F1822" t="str">
            <v>UPONOR MINITEC ЗАЩИТНАЯ ГИЛЬЗА 9,9MM 300X2MM '30С</v>
          </cell>
        </row>
        <row r="1823">
          <cell r="C1823">
            <v>1094446</v>
          </cell>
          <cell r="F1823" t="str">
            <v>UPONOR NUBOS ПАНЕЛЬ, ПЕНОПОЛИСТИРОЛ EPS 30 ММ ДЛЯ ТРУБ 14-17MM '8,8У</v>
          </cell>
        </row>
        <row r="1824">
          <cell r="C1824">
            <v>1094447</v>
          </cell>
          <cell r="F1824" t="str">
            <v>UPONOR NUBOS ПАНЕЛЬ, ПЕНОПОЛИСТИРОЛ EPS 20 ММ ДЛЯ ТРУБ 14-17MM '8,8У</v>
          </cell>
        </row>
        <row r="1825">
          <cell r="C1825">
            <v>1094448</v>
          </cell>
          <cell r="F1825" t="str">
            <v>UPONOR NUBOS ПАНЕЛЬ БЕЗ ТЕПЛОИЗОЛЯЦИИ ДЛЯ ТРУБ 14-17 '17,6У</v>
          </cell>
        </row>
        <row r="1826">
          <cell r="C1826">
            <v>1016699</v>
          </cell>
          <cell r="F1826" t="str">
            <v>UPONOR NUBOS ПАНЕЛЬ, ПЕНОПОЛИСТИРОЛ EPS 30-2 ДЛЯ ТРУБ 14-16MM 1447X900X48MM '10В</v>
          </cell>
        </row>
        <row r="1827">
          <cell r="C1827">
            <v>1063322</v>
          </cell>
          <cell r="F1827" t="str">
            <v>UPONOR KLETT РУЛОН, ПЕНОПОЛИСТИРОЛ EXTRA EPS DES 30-2MM 10X1M '10C</v>
          </cell>
        </row>
        <row r="1828">
          <cell r="C1828">
            <v>1007234</v>
          </cell>
          <cell r="F1828" t="str">
            <v>UPONOR UPONOR KLETT ПАНЕЛЬ, ПЕНОПОЛИСТИРОЛ EPS DEO 15ММ, 2X1 М '20C</v>
          </cell>
        </row>
        <row r="1829">
          <cell r="C1829">
            <v>1090917</v>
          </cell>
          <cell r="F1829" t="str">
            <v>UPONOR TACKER ПАНЕЛЬ, ПЕНОПОЛИСТИРОЛ EPS DEO 20MM '10У</v>
          </cell>
        </row>
        <row r="1830">
          <cell r="C1830">
            <v>1090918</v>
          </cell>
          <cell r="F1830" t="str">
            <v>UPONOR TACKER ПАНЕЛЬ, ПЕНОПОЛИСТИРОЛ EPS DEO 30MM '10У</v>
          </cell>
        </row>
        <row r="1831">
          <cell r="C1831">
            <v>1090921</v>
          </cell>
          <cell r="F1831" t="str">
            <v>UPONOR TACKER РУЛОН, ПЕНОПОЛИСТИРОЛ EPS DES 20-2MM 10X1M '10С</v>
          </cell>
        </row>
        <row r="1832">
          <cell r="C1832">
            <v>1090924</v>
          </cell>
          <cell r="F1832" t="str">
            <v>UPONOR TACKER РУЛОН, ПЕНОПОЛИСТИРОЛ EPS DES 30-2MM 10X1M '10У</v>
          </cell>
        </row>
        <row r="1833">
          <cell r="C1833">
            <v>1090925</v>
          </cell>
          <cell r="F1833" t="str">
            <v>UPONOR TACKER РУЛОН, ПЕНОПОЛИСТИРОЛ EPS DES 30-3MM 10X1M '10С</v>
          </cell>
        </row>
        <row r="1834">
          <cell r="C1834">
            <v>1086528</v>
          </cell>
          <cell r="F1834" t="str">
            <v>UPONOR TACKER ФИКСАТОР ДЛЯ СТЕПЛЕРА КОРОТКИЙ 35MM '300С</v>
          </cell>
        </row>
        <row r="1835">
          <cell r="C1835">
            <v>1086529</v>
          </cell>
          <cell r="F1835" t="str">
            <v>UPONOR TACKER ФИКСАТОР ДЛЯ СТЕПЛЕРА СТАНДАРТНЫЙ ДЛЯ ТРУБ 14-20ММ H=40MM '1000У</v>
          </cell>
        </row>
        <row r="1836">
          <cell r="C1836">
            <v>1086530</v>
          </cell>
          <cell r="F1836" t="str">
            <v>UPONOR TACKER ФИКСАТОР ДЛЯ СТЕПЛЕРА ДЛИННЫЙ ДЛЯ ТРУБ 14-20ММ H=55MM '300И</v>
          </cell>
        </row>
        <row r="1837">
          <cell r="C1837">
            <v>1000018</v>
          </cell>
          <cell r="F1837" t="str">
            <v>UPONOR FIX ФИКСИРУЮЩИЙ ТРАК САМОКЛЕЮЩИЙСЯ 14-20ММ, Ц/Ц50ММ, 1М '100И</v>
          </cell>
        </row>
        <row r="1838">
          <cell r="C1838">
            <v>1005358</v>
          </cell>
          <cell r="F1838" t="str">
            <v>UPONOR MULTI ФИКСИРУЮЩИЙ ТРАК U-ПРОФИЛЬ 20 ММ Ц/Ц50ММ, 3М '30А</v>
          </cell>
        </row>
        <row r="1839">
          <cell r="C1839">
            <v>1086533</v>
          </cell>
          <cell r="F1839" t="str">
            <v>UPONOR SMART АНКЕР ДЛЯ ФИКСИРУЮЩЕГО ТРАКА '500А</v>
          </cell>
        </row>
        <row r="1840">
          <cell r="C1840">
            <v>1005290</v>
          </cell>
          <cell r="F1840" t="str">
            <v>UPONOR MAGNA ФИКСИРУЮЩИЙ ТРАК U-ПРОФИЛЬ 25 ММ Ц/Ц50ММ, 3М '30С</v>
          </cell>
        </row>
        <row r="1841">
          <cell r="C1841">
            <v>1005291</v>
          </cell>
          <cell r="F1841" t="str">
            <v>UPONOR MAGNA АНКЕР ДЛЯ ФИКСИРУЮЩЕГО ТРАКА 25, 50ММ '500C</v>
          </cell>
        </row>
        <row r="1842">
          <cell r="C1842">
            <v>1044181</v>
          </cell>
          <cell r="F1842" t="str">
            <v>UPONOR CLASSIC КЛИПСА ДЛЯ ФИКСАЦИИ ТРУБ 14-20 К АРМАТУРНОЙ СЕТКЕ 6ММ (100 ШТ.) '1И</v>
          </cell>
        </row>
        <row r="1843">
          <cell r="C1843">
            <v>1086531</v>
          </cell>
          <cell r="F1843" t="str">
            <v>UPONOR SMART СТЯГИВАЮЩИЙ ХОМУТ, ПЛАСТИК PA 200MM '100И</v>
          </cell>
        </row>
        <row r="1844">
          <cell r="C1844">
            <v>1005372</v>
          </cell>
          <cell r="F1844" t="str">
            <v>UPONOR MULTI СТЯГИВАЮЩИЙ ХОМУТ, ПЛАСТИК PA 280ММ '100C</v>
          </cell>
        </row>
        <row r="1845">
          <cell r="C1845">
            <v>1009222</v>
          </cell>
          <cell r="F1845" t="str">
            <v>UPONOR CLASSIC КРЕПЁЖНАЯ ПРОВОЛОКА, 150X1,25 ММ, 250 ШТ '1И</v>
          </cell>
        </row>
        <row r="1846">
          <cell r="C1846">
            <v>1009132</v>
          </cell>
          <cell r="F1846" t="str">
            <v>UPONOR MULTI ТЕПЛОРАСПРЕДЕЛИТЕЛЬНАЯ ПЛАСТИНА ДЛЯ ТРУБ 20ММ, 1150X280X0,55 ММ '40И</v>
          </cell>
        </row>
        <row r="1847">
          <cell r="C1847">
            <v>1085592</v>
          </cell>
          <cell r="F1847" t="str">
            <v>UPONOR MULTI ТЕПЛОРАСПРЕДЕЛИТЕЛЬНАЯ ПЛАСТИНА ДЛЯ ТРУБ 17MM 1152X185X0,45MM '60С</v>
          </cell>
        </row>
        <row r="1848">
          <cell r="C1848">
            <v>1005485</v>
          </cell>
          <cell r="F1848" t="str">
            <v>UPONOR SICCUS ПАНЕЛЬ, ПЕНОПОЛИСТИРОЛ EPS 150KPA ДЛЯ ТРУБ 14MM 1197X1050X25MM '12,5C</v>
          </cell>
        </row>
        <row r="1849">
          <cell r="C1849">
            <v>1005486</v>
          </cell>
          <cell r="F1849" t="str">
            <v>UPONOR SICCUS ТЕПЛОРАСПРЕДЕЛИТЕЛЬНАЯ ПЛАСТИНА ДЛЯ ТРУБ 14MM 1180X120X0,45MM '48С</v>
          </cell>
        </row>
        <row r="1850">
          <cell r="C1850">
            <v>1067744</v>
          </cell>
          <cell r="F1850" t="str">
            <v>UPONOR MULTI ТЕПЛОРАСПРЕДЕЛИТЕЛЬНАЯ ПЛАСТИНА EXTRA ДЛЯ ТРУБ 17MM 1152X185X0,45MM '60Щ</v>
          </cell>
        </row>
        <row r="1851">
          <cell r="C1851">
            <v>1000017</v>
          </cell>
          <cell r="F1851" t="str">
            <v>UPONOR MULTI МУЛЬТИФОЛЬГА 4ММ, 60X1 М '60Ф</v>
          </cell>
        </row>
        <row r="1852">
          <cell r="C1852">
            <v>1000015</v>
          </cell>
          <cell r="F1852" t="str">
            <v>UPONOR MULTI ТЕКСТУРНАЯ ПЛЕНКА С  РАЗМЕТКОЙ 0,25ММ, 100X1,03 М '103C</v>
          </cell>
        </row>
        <row r="1853">
          <cell r="C1853">
            <v>1122372</v>
          </cell>
          <cell r="F1853" t="str">
            <v>UPONOR TACKER ТЕКСТУРНАЯ ПЛЁНКА С РАЗМЕТКОЙ 0,2MM, 100X1,03M '100А</v>
          </cell>
        </row>
        <row r="1854">
          <cell r="C1854">
            <v>1086527</v>
          </cell>
          <cell r="F1854" t="str">
            <v>UPONOR TACKER ТЕКСТУРНАЯ ПЛЁНКА С РАЗМЕТКОЙ 0,2MM '100А</v>
          </cell>
        </row>
        <row r="1855">
          <cell r="C1855">
            <v>1005049</v>
          </cell>
          <cell r="F1855" t="str">
            <v>UPONOR MULTI ПЛЁНКА PE 0,2ММ, 60X1,25М '75Ф</v>
          </cell>
        </row>
        <row r="1856">
          <cell r="C1856">
            <v>1000016</v>
          </cell>
          <cell r="F1856" t="str">
            <v>UPONOR MULTI АНКЕР ДЛЯ ПЛЁНКИ L=25ММ '100C</v>
          </cell>
        </row>
        <row r="1857">
          <cell r="C1857">
            <v>1135799</v>
          </cell>
          <cell r="F1857" t="str">
            <v>USYSTEMS демпферная лента Multi с плёнкой 25м 100x8мм '100И</v>
          </cell>
        </row>
        <row r="1858">
          <cell r="C1858">
            <v>1000080</v>
          </cell>
          <cell r="F1858" t="str">
            <v>UPONOR MULTI ДЕМПФЕРНАЯ ЛЕНТА С ПЛЁНКОЙ, PE 50М, 150X10 ММ '200Ф</v>
          </cell>
        </row>
        <row r="1859">
          <cell r="C1859">
            <v>1000079</v>
          </cell>
          <cell r="F1859" t="str">
            <v>UPONOR MULTI ДЕМПФЕРНАЯ ЛЕНТА С ПЛЁНКОЙ PE 50M 150X8MM '200И</v>
          </cell>
        </row>
        <row r="1860">
          <cell r="C1860">
            <v>1090229</v>
          </cell>
          <cell r="F1860" t="str">
            <v>UPONOR MULTI РАСШИРИТЕЛЬНЫЙ ПРОФИЛЬ 1800X100X10MM '18Ф</v>
          </cell>
        </row>
        <row r="1861">
          <cell r="C1861">
            <v>1000084</v>
          </cell>
          <cell r="F1861" t="str">
            <v>UPONOR MULTI ЦЕМЕНТНАЯ ДОБАВКА VD 450 20Л '20Ф</v>
          </cell>
        </row>
        <row r="1862">
          <cell r="C1862">
            <v>1000085</v>
          </cell>
          <cell r="F1862" t="str">
            <v>UPONOR MULTI ЦЕМЕНТНАЯ ДОБАВКА, БЫСТРОТВЕРДЕЮЩАЯ VD 550 25Л '25И</v>
          </cell>
        </row>
        <row r="1863">
          <cell r="C1863">
            <v>1044710</v>
          </cell>
          <cell r="F1863" t="str">
            <v>UPONOR VARIO PLUS КОЛЛЕКТОР С КЛАПАНАМИ ПЛАСТИКОВЫЙ, ВЫХОДЫ 1X 17X2,0 Q&amp;E '1А</v>
          </cell>
        </row>
        <row r="1864">
          <cell r="C1864">
            <v>1044711</v>
          </cell>
          <cell r="F1864" t="str">
            <v>UPONOR VARIO PLUS КОЛЛЕКТОР С КЛАПАНАМИ ПЛАСТИКОВЫЙ, ВЫХОДЫ 3X 17X2,0 Q&amp;E '1С</v>
          </cell>
        </row>
        <row r="1865">
          <cell r="C1865">
            <v>1044712</v>
          </cell>
          <cell r="F1865" t="str">
            <v>UPONOR VARIO PLUS КОЛЛЕКТОР С КЛАПАНАМИ ПЛАСТИКОВЫЙ, ВЫХОДЫ 4X 17X2,0 Q&amp;E '1С</v>
          </cell>
        </row>
        <row r="1866">
          <cell r="C1866">
            <v>1044713</v>
          </cell>
          <cell r="F1866" t="str">
            <v>UPONOR VARIO PLUS КОЛЛЕКТОР С КЛАПАНАМИ ПЛАСТИКОВЫЙ, ВЫХОДЫ 6X 17X2,0 Q&amp;E '1С</v>
          </cell>
        </row>
        <row r="1867">
          <cell r="C1867">
            <v>1034514</v>
          </cell>
          <cell r="F1867" t="str">
            <v>UPONOR VARIO PLUS КОЛЛЕКТОР С КЛАПАНАМИ ПЛАСТИКОВЫЙ, ВЫХОДЫ 1X 20X2,0 Q&amp;E '1А</v>
          </cell>
        </row>
        <row r="1868">
          <cell r="C1868">
            <v>1032703</v>
          </cell>
          <cell r="F1868" t="str">
            <v>UPONOR VARIO PLUS КОЛЛЕКТОР С КЛАПАНАМИ ПЛАСТИКОВЫЙ, ВЫХОДЫ 3X 20X2,0 Q&amp;E '1С</v>
          </cell>
        </row>
        <row r="1869">
          <cell r="C1869">
            <v>1032704</v>
          </cell>
          <cell r="F1869" t="str">
            <v>UPONOR VARIO PLUS КОЛЛЕКТОР С КЛАПАНАМИ ПЛАСТИКОВЫЙ, ВЫХОДЫ 4X 20X2,0 Q&amp;E '1А</v>
          </cell>
        </row>
        <row r="1870">
          <cell r="C1870">
            <v>1032705</v>
          </cell>
          <cell r="F1870" t="str">
            <v>UPONOR VARIO PLUS КОЛЛЕКТОР С КЛАПАНАМИ ПЛАСТИКОВЫЙ, ВЫХОДЫ 6X 20X2,0 Q&amp;E '1С</v>
          </cell>
        </row>
        <row r="1871">
          <cell r="C1871">
            <v>1042420</v>
          </cell>
          <cell r="F1871" t="str">
            <v>UPONOR VARIO PLUS КОЛЛЕКТОР С КЛАПАНАМИ ПЛАСТИКОВЫЙ, ВЫХОДЫ 1X 3/4 ЕВРОКОНУС '1И</v>
          </cell>
        </row>
        <row r="1872">
          <cell r="C1872">
            <v>1030580</v>
          </cell>
          <cell r="F1872" t="str">
            <v>UPONOR VARIO PLUS КОЛЛЕКТОР С КЛАПАНАМИ ПЛАСТИКОВЫЙ, ВЫХОДЫ 3X 3/4 ЕВРОКОНУС '1И</v>
          </cell>
        </row>
        <row r="1873">
          <cell r="C1873">
            <v>1030581</v>
          </cell>
          <cell r="F1873" t="str">
            <v>UPONOR VARIO PLUS КОЛЛЕКТОР С КЛАПАНАМИ ПЛАСТИКОВЫЙ, ВЫХОДЫ 4X 3/4 ЕВРОКОНУС '1И</v>
          </cell>
        </row>
        <row r="1874">
          <cell r="C1874">
            <v>1030582</v>
          </cell>
          <cell r="F1874" t="str">
            <v>UPONOR VARIO PLUS КОЛЛЕКТОР С КЛАПАНАМИ ПЛАСТИКОВЫЙ, ВЫХОДЫ 6X 3/4 ЕВРОКОНУС '1И</v>
          </cell>
        </row>
        <row r="1875">
          <cell r="C1875">
            <v>1042471</v>
          </cell>
          <cell r="F1875" t="str">
            <v>UPONOR VARIO PLUS КОЛЛЕКТОР С РАСХОДОМЕРАМИ ПЛАСТИКОВЫЙ, ВЫХОДЫ 1X 3/4 ЕВРОКОНУС '1И</v>
          </cell>
        </row>
        <row r="1876">
          <cell r="C1876">
            <v>1030583</v>
          </cell>
          <cell r="F1876" t="str">
            <v>UPONOR VARIO PLUS КОЛЛЕКТОР С РАСХОДОМЕРАМИ ПЛАСТИКОВЫЙ, ВЫХОДЫ 3X 3/4 ЕВРОКОНУС '1И</v>
          </cell>
        </row>
        <row r="1877">
          <cell r="C1877">
            <v>1030584</v>
          </cell>
          <cell r="F1877" t="str">
            <v>UPONOR VARIO PLUS КОЛЛЕКТОР С РАСХОДОМЕРАМИ ПЛАСТИКОВЫЙ, ВЫХОДЫ 4X 3/4 ЕВРОКОНУС '1Ф</v>
          </cell>
        </row>
        <row r="1878">
          <cell r="C1878">
            <v>1030585</v>
          </cell>
          <cell r="F1878" t="str">
            <v>UPONOR VARIO PLUS КОЛЛЕКТОР С РАСХОДОМЕРАМИ ПЛАСТИКОВЫЙ, ВЫХОДЫ 6X 3/4 ЕВРОКОНУС '1Ф</v>
          </cell>
        </row>
        <row r="1879">
          <cell r="C1879">
            <v>1009209</v>
          </cell>
          <cell r="F1879" t="str">
            <v>UPONOR VARIO PLUS КОЛЛЕКТОРНЫЙ КОМПЛЕКТ К1 '1Ф</v>
          </cell>
        </row>
        <row r="1880">
          <cell r="C1880">
            <v>1063207</v>
          </cell>
          <cell r="F1880" t="str">
            <v>UPONOR VARIO PLUS ТЕПЛОИЗОЛЯЦИОННЫЙ КОЖУХ '1С</v>
          </cell>
        </row>
        <row r="1881">
          <cell r="C1881">
            <v>1032702</v>
          </cell>
          <cell r="F1881" t="str">
            <v>UPONOR VARIO PLUS УГЛОВОЕ СОЕДИНЕНИЕ L=122/42 '1И</v>
          </cell>
        </row>
        <row r="1882">
          <cell r="C1882">
            <v>1009215</v>
          </cell>
          <cell r="F1882" t="str">
            <v>UPONOR VARIO PLUS ФИКСАТОР ДИСТАНЦИИ, КОМПЛЕКТ '10С</v>
          </cell>
        </row>
        <row r="1883">
          <cell r="C1883">
            <v>1009214</v>
          </cell>
          <cell r="F1883" t="str">
            <v>UPONOR VARIO PLUS ШТУЦЕР ДЛЯ ШЛАНГА  G3/4"X1/2" '10C</v>
          </cell>
        </row>
        <row r="1884">
          <cell r="C1884">
            <v>1034524</v>
          </cell>
          <cell r="F1884" t="str">
            <v>UPONOR SPI VARIO PLUS ТЕРМОМЕТР D=40MM ДЛЯ МОДУЛЬНОГО ПЛАСТИКОВОГО КОЛЛЕКТОРА '1П</v>
          </cell>
        </row>
        <row r="1885">
          <cell r="C1885">
            <v>1005227</v>
          </cell>
          <cell r="F1885" t="str">
            <v>UPONOR VARIO PLUS РЕЗЬБОВОЙ СОЕДИНИТЕЛЬНЫЙ ЭЛЕМЕНТ ДЛЯ ПЛАСТИКОВОГО КОЛЛЕКТОРА '1C</v>
          </cell>
        </row>
        <row r="1886">
          <cell r="C1886">
            <v>1009217</v>
          </cell>
          <cell r="F1886" t="str">
            <v>UPONOR VARIO PLUS 1" РАСХОДОМЕР 4 Л/МИН ДЛЯ ПЛАСТИКОВОГО КОЛЛЕКТОРА '1П</v>
          </cell>
        </row>
        <row r="1887">
          <cell r="C1887">
            <v>1038166</v>
          </cell>
          <cell r="F1887" t="str">
            <v>UPONOR VARIO PLUS АВТОМАТИЧЕСКИЙ ВОЗДУХООТВОДЧИК 3/8" '1И</v>
          </cell>
        </row>
        <row r="1888">
          <cell r="C1888">
            <v>1135928</v>
          </cell>
          <cell r="F1888" t="str">
            <v>USYSTEMS коллектор FT с клапанами стальной, выходы 2x3/4" Евроконус '1И</v>
          </cell>
        </row>
        <row r="1889">
          <cell r="C1889">
            <v>1135929</v>
          </cell>
          <cell r="F1889" t="str">
            <v>USYSTEMS коллектор FT с клапанами стальной, выходы 3x3/4" Евроконус '1Ф</v>
          </cell>
        </row>
        <row r="1890">
          <cell r="C1890">
            <v>1135930</v>
          </cell>
          <cell r="F1890" t="str">
            <v>USYSTEMS коллектор FT с клапанами стальной, выходы 4x3/4" Евроконус '1Ф</v>
          </cell>
        </row>
        <row r="1891">
          <cell r="C1891">
            <v>1135931</v>
          </cell>
          <cell r="F1891" t="str">
            <v>USYSTEMS коллектор FT с клапанами стальной, выходы 5x3/4" Евроконус '1Ф</v>
          </cell>
        </row>
        <row r="1892">
          <cell r="C1892">
            <v>1135932</v>
          </cell>
          <cell r="F1892" t="str">
            <v>USYSTEMS коллектор FT с клапанами стальной, выходы 6x3/4" Евроконус '1И</v>
          </cell>
        </row>
        <row r="1893">
          <cell r="C1893">
            <v>1135933</v>
          </cell>
          <cell r="F1893" t="str">
            <v>USYSTEMS коллектор FT с клапанами стальной, выходы 7x3/4" Евроконус '1Ф</v>
          </cell>
        </row>
        <row r="1894">
          <cell r="C1894">
            <v>1135934</v>
          </cell>
          <cell r="F1894" t="str">
            <v>USYSTEMS коллектор FT с клапанами стальной, выходы 8x3/4" Евроконус '1Ф</v>
          </cell>
        </row>
        <row r="1895">
          <cell r="C1895">
            <v>1135935</v>
          </cell>
          <cell r="F1895" t="str">
            <v>USYSTEMS коллектор FT с клапанами стальной, выходы 9x3/4" Евроконус '1И</v>
          </cell>
        </row>
        <row r="1896">
          <cell r="C1896">
            <v>1135936</v>
          </cell>
          <cell r="F1896" t="str">
            <v>USYSTEMS коллектор FT с клапанами стальной, выходы 10x3/4" Евроконус '1И</v>
          </cell>
        </row>
        <row r="1897">
          <cell r="C1897">
            <v>1135937</v>
          </cell>
          <cell r="F1897" t="str">
            <v>USYSTEMS коллектор FT с клапанами стальной, выходы 11x3/4" Евроконус '1И</v>
          </cell>
        </row>
        <row r="1898">
          <cell r="C1898">
            <v>1135938</v>
          </cell>
          <cell r="F1898" t="str">
            <v>USYSTEMS коллектор FT с клапанами стальной, выходы 12x3/4" Евроконус '1И</v>
          </cell>
        </row>
        <row r="1899">
          <cell r="C1899">
            <v>1135939</v>
          </cell>
          <cell r="F1899" t="str">
            <v>USYSTEMS коллектор FT с расходомерами стальной, выходы 2x3/4 Евроконус '1И</v>
          </cell>
        </row>
        <row r="1900">
          <cell r="C1900">
            <v>1135940</v>
          </cell>
          <cell r="F1900" t="str">
            <v>USYSTEMS коллектор FT с расходомерами стальной, выходы 3x3/4 Евроконус '1И</v>
          </cell>
        </row>
        <row r="1901">
          <cell r="C1901">
            <v>1135941</v>
          </cell>
          <cell r="F1901" t="str">
            <v>USYSTEMS коллектор FT с расходомерами стальной, выходы 4x3/4 Евроконус '1Ф</v>
          </cell>
        </row>
        <row r="1902">
          <cell r="C1902">
            <v>1135942</v>
          </cell>
          <cell r="F1902" t="str">
            <v>USYSTEMS коллектор FT с расходомерами стальной, выходы 5x3/4 Евроконус '1Ф</v>
          </cell>
        </row>
        <row r="1903">
          <cell r="C1903">
            <v>1135943</v>
          </cell>
          <cell r="F1903" t="str">
            <v>USYSTEMS коллектор FT с расходомерами стальной, выходы 6x3/4 Евроконус '1Ф</v>
          </cell>
        </row>
        <row r="1904">
          <cell r="C1904">
            <v>1135944</v>
          </cell>
          <cell r="F1904" t="str">
            <v>USYSTEMS коллектор FT с расходомерами стальной, выходы 7x3/4 Евроконус '1Ф</v>
          </cell>
        </row>
        <row r="1905">
          <cell r="C1905">
            <v>1135945</v>
          </cell>
          <cell r="F1905" t="str">
            <v>USYSTEMS коллектор FT с расходомерами стальной, выходы 8x3/4 Евроконус '1Ф</v>
          </cell>
        </row>
        <row r="1906">
          <cell r="C1906">
            <v>1135946</v>
          </cell>
          <cell r="F1906" t="str">
            <v>USYSTEMS коллектор FT с расходомерами стальной, выходы 9x3/4 Евроконус '1Ф</v>
          </cell>
        </row>
        <row r="1907">
          <cell r="C1907">
            <v>1135947</v>
          </cell>
          <cell r="F1907" t="str">
            <v>USYSTEMS коллектор FT с расходомерами стальной, выходы 10x3/4 Евроконус '1Ф</v>
          </cell>
        </row>
        <row r="1908">
          <cell r="C1908">
            <v>1135948</v>
          </cell>
          <cell r="F1908" t="str">
            <v>USYSTEMS коллектор FT с расходомерами стальной, выходы 11x3/4 Евроконус '1И</v>
          </cell>
        </row>
        <row r="1909">
          <cell r="C1909">
            <v>1135949</v>
          </cell>
          <cell r="F1909" t="str">
            <v>USYSTEMS коллектор FT с расходомерами стальной, выходы 12x3/4 Евроконус '1Ф</v>
          </cell>
        </row>
        <row r="1910">
          <cell r="C1910">
            <v>1135961</v>
          </cell>
          <cell r="F1910" t="str">
            <v>USYSTEMS накидная гайка для коллектора из нержавеющей стали '10И</v>
          </cell>
        </row>
        <row r="1911">
          <cell r="C1911">
            <v>1135962</v>
          </cell>
          <cell r="F1911" t="str">
            <v>USYSTEMS кран шаровой 1"НР-1"ВР, комплект '1И</v>
          </cell>
        </row>
        <row r="1912">
          <cell r="C1912">
            <v>1135963</v>
          </cell>
          <cell r="F1912" t="str">
            <v>USYSTEMS кран шаровой 1"НР-1"ВР с термометром, комплект '1И</v>
          </cell>
        </row>
        <row r="1913">
          <cell r="C1913">
            <v>1135964</v>
          </cell>
          <cell r="F1913" t="str">
            <v>USYSTEMS кран шаровой угловой 1"НР-3/4"ВР, комплект '1И</v>
          </cell>
        </row>
        <row r="1914">
          <cell r="C1914">
            <v>1135965</v>
          </cell>
          <cell r="F1914" t="str">
            <v>USYSTEMS кран шаровой угловой 1"НР-3/4"ВР с термометром, комплект '1И</v>
          </cell>
        </row>
        <row r="1915">
          <cell r="C1915">
            <v>1136942</v>
          </cell>
          <cell r="F1915" t="str">
            <v>USYSTEMS коллектор UN с клапанами стальной с накидной гайкой, выходы 2x3/4" Евроконус '1И</v>
          </cell>
        </row>
        <row r="1916">
          <cell r="C1916">
            <v>1136943</v>
          </cell>
          <cell r="F1916" t="str">
            <v>USYSTEMS коллектор UN с клапанами стальной с накидной гайкой, выходы 3x3/4" Евроконус '1Ф</v>
          </cell>
        </row>
        <row r="1917">
          <cell r="C1917">
            <v>1136944</v>
          </cell>
          <cell r="F1917" t="str">
            <v>USYSTEMS коллектор UN с клапанами стальной с накидной гайкой, выходы 4x3/4" Евроконус '1Ф</v>
          </cell>
        </row>
        <row r="1918">
          <cell r="C1918">
            <v>1136945</v>
          </cell>
          <cell r="F1918" t="str">
            <v>USYSTEMS коллектор UN с клапанами стальной с накидной гайкой, выходы 5x3/4" Евроконус '1Ф</v>
          </cell>
        </row>
        <row r="1919">
          <cell r="C1919">
            <v>1136946</v>
          </cell>
          <cell r="F1919" t="str">
            <v>USYSTEMS коллектор UN с клапанами стальной с накидной гайкой, выходы 6x3/4" Евроконус '1И</v>
          </cell>
        </row>
        <row r="1920">
          <cell r="C1920">
            <v>1136947</v>
          </cell>
          <cell r="F1920" t="str">
            <v>USYSTEMS коллектор UN с клапанами стальной с накидной гайкой, выходы 7x3/4" Евроконус '1Ф</v>
          </cell>
        </row>
        <row r="1921">
          <cell r="C1921">
            <v>1136948</v>
          </cell>
          <cell r="F1921" t="str">
            <v>USYSTEMS коллектор UN с клапанами стальной с накидной гайкой, выходы 8x3/4" Евроконус '1Ф</v>
          </cell>
        </row>
        <row r="1922">
          <cell r="C1922">
            <v>1136949</v>
          </cell>
          <cell r="F1922" t="str">
            <v>USYSTEMS коллектор UN с клапанами стальной с накидной гайкой, выходы 9x3/4" Евроконус '1И</v>
          </cell>
        </row>
        <row r="1923">
          <cell r="C1923">
            <v>1136950</v>
          </cell>
          <cell r="F1923" t="str">
            <v>USYSTEMS коллектор UN с клапанами стальной с накидной гайкой, выходы 10x3/4" Евроконус '1И</v>
          </cell>
        </row>
        <row r="1924">
          <cell r="C1924">
            <v>1136951</v>
          </cell>
          <cell r="F1924" t="str">
            <v>USYSTEMS коллектор UN с клапанами стальной с накидной гайкой, выходы 11x3/4" Евроконус '1И</v>
          </cell>
        </row>
        <row r="1925">
          <cell r="C1925">
            <v>1136952</v>
          </cell>
          <cell r="F1925" t="str">
            <v>USYSTEMS коллектор UN с клапанами стальной с накидной гайкой, выходы 12x3/4" Евроконус '1И</v>
          </cell>
        </row>
        <row r="1926">
          <cell r="C1926">
            <v>1136962</v>
          </cell>
          <cell r="F1926" t="str">
            <v>USYSTEMS коллектор UN с расходомерами стальной с накидной гайкой, выходы 2x3/4 Евроконус '1И</v>
          </cell>
        </row>
        <row r="1927">
          <cell r="C1927">
            <v>1136963</v>
          </cell>
          <cell r="F1927" t="str">
            <v>USYSTEMS коллектор UN с расходомерами стальной с накидной гайкой, выходы 3x3/4 Евроконус '1И</v>
          </cell>
        </row>
        <row r="1928">
          <cell r="C1928">
            <v>1136964</v>
          </cell>
          <cell r="F1928" t="str">
            <v>USYSTEMS коллектор UN с расходомерами стальной с накидной гайкой, выходы 4x3/4 Евроконус '1Ф</v>
          </cell>
        </row>
        <row r="1929">
          <cell r="C1929">
            <v>1136965</v>
          </cell>
          <cell r="F1929" t="str">
            <v>USYSTEMS коллектор UN с расходомерами стальной с накидной гайкой, выходы 5x3/4 Евроконус '1Ф</v>
          </cell>
        </row>
        <row r="1930">
          <cell r="C1930">
            <v>1136966</v>
          </cell>
          <cell r="F1930" t="str">
            <v>USYSTEMS коллектор UN с расходомерами стальной с накидной гайкой, выходы 6x3/4 Евроконус '1Ф</v>
          </cell>
        </row>
        <row r="1931">
          <cell r="C1931">
            <v>1136967</v>
          </cell>
          <cell r="F1931" t="str">
            <v>USYSTEMS коллектор UN с расходомерами стальной с накидной гайкой, выходы 7x3/4 Евроконус '1Ф</v>
          </cell>
        </row>
        <row r="1932">
          <cell r="C1932">
            <v>1136968</v>
          </cell>
          <cell r="F1932" t="str">
            <v>USYSTEMS коллектор UN с расходомерами стальной с накидной гайкой, выходы 8x3/4 Евроконус '1Ф</v>
          </cell>
        </row>
        <row r="1933">
          <cell r="C1933">
            <v>1136969</v>
          </cell>
          <cell r="F1933" t="str">
            <v>USYSTEMS коллектор UN с расходомерами стальной с накидной гайкой, выходы 9x3/4 Евроконус '1Ф</v>
          </cell>
        </row>
        <row r="1934">
          <cell r="C1934">
            <v>1136970</v>
          </cell>
          <cell r="F1934" t="str">
            <v>USYSTEMS коллектор UN с расходомерами стальной с накидной гайкой, выходы 10x3/4 Евроконус '1Ф</v>
          </cell>
        </row>
        <row r="1935">
          <cell r="C1935">
            <v>1136971</v>
          </cell>
          <cell r="F1935" t="str">
            <v>USYSTEMS коллектор UN с расходомерами стальной с накидной гайкой, выходы 11x3/4 Евроконус '1И</v>
          </cell>
        </row>
        <row r="1936">
          <cell r="C1936">
            <v>1136972</v>
          </cell>
          <cell r="F1936" t="str">
            <v>USYSTEMS коллектор UN с расходомерами стальной с накидной гайкой, выходы 12x3/4 Евроконус '1Ф</v>
          </cell>
        </row>
        <row r="1937">
          <cell r="C1937">
            <v>1088045</v>
          </cell>
          <cell r="F1937" t="str">
            <v>UPONOR VARIO S КОЛЛЕКТОР С КЛАПАНАМИ СТАЛЬНОЙ, ВЫХОДЫ 2X3/4" ЕВРОКОНУС '1И</v>
          </cell>
        </row>
        <row r="1938">
          <cell r="C1938">
            <v>1088046</v>
          </cell>
          <cell r="F1938" t="str">
            <v>UPONOR VARIO S КОЛЛЕКТОР С КЛАПАНАМИ СТАЛЬНОЙ, ВЫХОДЫ 3X3/4" ЕВРОКОНУС '1Ф</v>
          </cell>
        </row>
        <row r="1939">
          <cell r="C1939">
            <v>1088047</v>
          </cell>
          <cell r="F1939" t="str">
            <v>UPONOR VARIO S КОЛЛЕКТОР С КЛАПАНАМИ СТАЛЬНОЙ, ВЫХОДЫ 4X3/4" ЕВРОКОНУС '1Ф</v>
          </cell>
        </row>
        <row r="1940">
          <cell r="C1940">
            <v>1088048</v>
          </cell>
          <cell r="F1940" t="str">
            <v>UPONOR VARIO S КОЛЛЕКТОР С КЛАПАНАМИ СТАЛЬНОЙ, ВЫХОДЫ 5X3/4" ЕВРОКОНУС '1Ф</v>
          </cell>
        </row>
        <row r="1941">
          <cell r="C1941">
            <v>1088049</v>
          </cell>
          <cell r="F1941" t="str">
            <v>UPONOR VARIO S КОЛЛЕКТОР С КЛАПАНАМИ СТАЛЬНОЙ, ВЫХОДЫ 6X3/4" ЕВРОКОНУС '1И</v>
          </cell>
        </row>
        <row r="1942">
          <cell r="C1942">
            <v>1088050</v>
          </cell>
          <cell r="F1942" t="str">
            <v>UPONOR VARIO S КОЛЛЕКТОР С КЛАПАНАМИ СТАЛЬНОЙ, ВЫХОДЫ 7X3/4" ЕВРОКОНУС '1Ф</v>
          </cell>
        </row>
        <row r="1943">
          <cell r="C1943">
            <v>1088051</v>
          </cell>
          <cell r="F1943" t="str">
            <v>UPONOR VARIO S КОЛЛЕКТОР С КЛАПАНАМИ СТАЛЬНОЙ, ВЫХОДЫ 8X3/4" ЕВРОКОНУС '1Ф</v>
          </cell>
        </row>
        <row r="1944">
          <cell r="C1944">
            <v>1088052</v>
          </cell>
          <cell r="F1944" t="str">
            <v>UPONOR VARIO S КОЛЛЕКТОР С КЛАПАНАМИ СТАЛЬНОЙ, ВЫХОДЫ 9X3/4" ЕВРОКОНУС '1И</v>
          </cell>
        </row>
        <row r="1945">
          <cell r="C1945">
            <v>1088053</v>
          </cell>
          <cell r="F1945" t="str">
            <v>UPONOR VARIO S КОЛЛЕКТОР С КЛАПАНАМИ СТАЛЬНОЙ, ВЫХОДЫ 10X3/4" ЕВРОКОНУС '1И</v>
          </cell>
        </row>
        <row r="1946">
          <cell r="C1946">
            <v>1088054</v>
          </cell>
          <cell r="F1946" t="str">
            <v>UPONOR VARIO S КОЛЛЕКТОР С КЛАПАНАМИ СТАЛЬНОЙ, ВЫХОДЫ 11X3/4" ЕВРОКОНУС '1И</v>
          </cell>
        </row>
        <row r="1947">
          <cell r="C1947">
            <v>1088055</v>
          </cell>
          <cell r="F1947" t="str">
            <v>UPONOR VARIO S КОЛЛЕКТОР С КЛАПАНАМИ СТАЛЬНОЙ, ВЫХОДЫ 12X3/4" ЕВРОКОНУС '1И</v>
          </cell>
        </row>
        <row r="1948">
          <cell r="C1948">
            <v>1088868</v>
          </cell>
          <cell r="F1948" t="str">
            <v>UPONOR VARIO S КОЛЛЕКТОР С КЛАПАНАМИ СТАЛЬНОЙ, ВЫХОДЫ 13X3/4" ЕВРОКОНУС '1И</v>
          </cell>
        </row>
        <row r="1949">
          <cell r="C1949">
            <v>1088869</v>
          </cell>
          <cell r="F1949" t="str">
            <v>UPONOR VARIO S КОЛЛЕКТОР С КЛАПАНАМИ СТАЛЬНОЙ, ВЫХОДЫ 14X3/4" ЕВРОКОНУС '1А</v>
          </cell>
        </row>
        <row r="1950">
          <cell r="C1950">
            <v>1088870</v>
          </cell>
          <cell r="F1950" t="str">
            <v>UPONOR VARIO S КОЛЛЕКТОР С КЛАПАНАМИ СТАЛЬНОЙ, ВЫХОДЫ 15X3/4" ЕВРОКОНУС '1У</v>
          </cell>
        </row>
        <row r="1951">
          <cell r="C1951">
            <v>1088871</v>
          </cell>
          <cell r="F1951" t="str">
            <v>UPONOR VARIO S КОЛЛЕКТОР С КЛАПАНАМИ СТАЛЬНОЙ, ВЫХОДЫ 16X3/4" ЕВРОКОНУС '1У</v>
          </cell>
        </row>
        <row r="1952">
          <cell r="C1952">
            <v>1088056</v>
          </cell>
          <cell r="F1952" t="str">
            <v>UPONOR SPI VARIO S ЗАПАСНОЙ ЗАПОРНЫЙ КЛАПАН ДЛЯ КОЛЛЕКТОРА LS '10Щ</v>
          </cell>
        </row>
        <row r="1953">
          <cell r="C1953">
            <v>1086538</v>
          </cell>
          <cell r="F1953" t="str">
            <v>UPONOR VARIO S КОЛЛЕКТОР С РАСХОДОМЕРАМИ СТАЛЬНОЙ, ВЫХОДЫ 2X3/4 ЕВРОКОНУС '1И</v>
          </cell>
        </row>
        <row r="1954">
          <cell r="C1954">
            <v>1086539</v>
          </cell>
          <cell r="F1954" t="str">
            <v>UPONOR VARIO S КОЛЛЕКТОР С РАСХОДОМЕРАМИ СТАЛЬНОЙ, ВЫХОДЫ 3X3/4 ЕВРОКОНУС '1И</v>
          </cell>
        </row>
        <row r="1955">
          <cell r="C1955">
            <v>1086540</v>
          </cell>
          <cell r="F1955" t="str">
            <v>UPONOR VARIO S КОЛЛЕКТОР С РАСХОДОМЕРАМИ СТАЛЬНОЙ, ВЫХОДЫ 4X3/4 ЕВРОКОНУС '1Ф</v>
          </cell>
        </row>
        <row r="1956">
          <cell r="C1956">
            <v>1086541</v>
          </cell>
          <cell r="F1956" t="str">
            <v>UPONOR VARIO S КОЛЛЕКТОР С РАСХОДОМЕРАМИ СТАЛЬНОЙ, ВЫХОДЫ 5X3/4 ЕВРОКОНУС '1Ф</v>
          </cell>
        </row>
        <row r="1957">
          <cell r="C1957">
            <v>1086542</v>
          </cell>
          <cell r="F1957" t="str">
            <v>UPONOR VARIO S КОЛЛЕКТОР С РАСХОДОМЕРАМИ СТАЛЬНОЙ, ВЫХОДЫ 6X3/4 ЕВРОКОНУС '1Ф</v>
          </cell>
        </row>
        <row r="1958">
          <cell r="C1958">
            <v>1086543</v>
          </cell>
          <cell r="F1958" t="str">
            <v>UPONOR VARIO S КОЛЛЕКТОР С РАСХОДОМЕРАМИ СТАЛЬНОЙ, ВЫХОДЫ 7X3/4 ЕВРОКОНУС '1Ф</v>
          </cell>
        </row>
        <row r="1959">
          <cell r="C1959">
            <v>1086544</v>
          </cell>
          <cell r="F1959" t="str">
            <v>UPONOR VARIO S КОЛЛЕКТОР С РАСХОДОМЕРАМИ СТАЛЬНОЙ, ВЫХОДЫ 8X3/4 ЕВРОКОНУС '1Ф</v>
          </cell>
        </row>
        <row r="1960">
          <cell r="C1960">
            <v>1086545</v>
          </cell>
          <cell r="F1960" t="str">
            <v>UPONOR VARIO S КОЛЛЕКТОР С РАСХОДОМЕРАМИ СТАЛЬНОЙ, ВЫХОДЫ 9X3/4 ЕВРОКОНУС '1Ф</v>
          </cell>
        </row>
        <row r="1961">
          <cell r="C1961">
            <v>1086546</v>
          </cell>
          <cell r="F1961" t="str">
            <v>UPONOR VARIO S КОЛЛЕКТОР С РАСХОДОМЕРАМИ СТАЛЬНОЙ, ВЫХОДЫ 10X3/4 ЕВРОКОНУС '1Ф</v>
          </cell>
        </row>
        <row r="1962">
          <cell r="C1962">
            <v>1086547</v>
          </cell>
          <cell r="F1962" t="str">
            <v>UPONOR VARIO S КОЛЛЕКТОР С РАСХОДОМЕРАМИ СТАЛЬНОЙ, ВЫХОДЫ 11X3/4 ЕВРОКОНУС '1И</v>
          </cell>
        </row>
        <row r="1963">
          <cell r="C1963">
            <v>1086548</v>
          </cell>
          <cell r="F1963" t="str">
            <v>UPONOR VARIO S КОЛЛЕКТОР С РАСХОДОМЕРАМИ СТАЛЬНОЙ, ВЫХОДЫ 12X3/4 ЕВРОКОНУС '1Ф</v>
          </cell>
        </row>
        <row r="1964">
          <cell r="C1964">
            <v>1088864</v>
          </cell>
          <cell r="F1964" t="str">
            <v>UPONOR VARIO S КОЛЛЕКТОР С РАСХОДОМЕРАМИ СТАЛЬНОЙ, ВЫХОДЫ 13X3/4 ЕВРОКОНУС '1И</v>
          </cell>
        </row>
        <row r="1965">
          <cell r="C1965">
            <v>1088865</v>
          </cell>
          <cell r="F1965" t="str">
            <v>UPONOR VARIO S КОЛЛЕКТОР С РАСХОДОМЕРАМИ СТАЛЬНОЙ, ВЫХОДЫ 14X3/4 ЕВРОКОНУС '1И</v>
          </cell>
        </row>
        <row r="1966">
          <cell r="C1966">
            <v>1088866</v>
          </cell>
          <cell r="F1966" t="str">
            <v>UPONOR VARIO S КОЛЛЕКТОР С РАСХОДОМЕРАМИ СТАЛЬНОЙ, ВЫХОДЫ 15X3/4 ЕВРОКОНУС '1У</v>
          </cell>
        </row>
        <row r="1967">
          <cell r="C1967">
            <v>1088867</v>
          </cell>
          <cell r="F1967" t="str">
            <v>UPONOR VARIO S КОЛЛЕКТОР С РАСХОДОМЕРАМИ СТАЛЬНОЙ, ВЫХОДЫ 16X3/4 ЕВРОКОНУС '1А</v>
          </cell>
        </row>
        <row r="1968">
          <cell r="C1968">
            <v>1086537</v>
          </cell>
          <cell r="F1968" t="str">
            <v>UPONOR VARIO S ТЕРМОМЕТР '1П</v>
          </cell>
        </row>
        <row r="1969">
          <cell r="C1969">
            <v>1087607</v>
          </cell>
          <cell r="F1969" t="str">
            <v>UPONOR SPI VARIO S ЗАПАСНАЯ КОЛБА ДЛЯ РАСХОДОМЕРА '10Щ</v>
          </cell>
        </row>
        <row r="1970">
          <cell r="C1970">
            <v>1087608</v>
          </cell>
          <cell r="F1970" t="str">
            <v>UPONOR SPI VARIO S ЗАПАСНОЙ РАСХОДОМЕР '10П</v>
          </cell>
        </row>
        <row r="1971">
          <cell r="C1971">
            <v>1087609</v>
          </cell>
          <cell r="F1971" t="str">
            <v>UPONOR SPI VARIO S ЗАПАСНОЙ РЕГУЛИРОВОЧНЫЙ КЛАПАН '10П</v>
          </cell>
        </row>
        <row r="1972">
          <cell r="C1972">
            <v>1005100</v>
          </cell>
          <cell r="F1972" t="str">
            <v>UPONOR VARIO БАЛАНСИРОВОЧНЫЕ КЛАПАНЫ ДЛЯ КОЛЛЕКТОРОВ G1-RP1 '1Ф</v>
          </cell>
        </row>
        <row r="1973">
          <cell r="C1973">
            <v>1086558</v>
          </cell>
          <cell r="F1973" t="str">
            <v>UPONOR VARIO КРАН ШАРОВОЙ 3/4" - G1 '1И</v>
          </cell>
        </row>
        <row r="1974">
          <cell r="C1974">
            <v>1059132</v>
          </cell>
          <cell r="F1974" t="str">
            <v>UPONOR VARIO КРАН ШАРОВОЙ G1"НР-G1"ВР, КОМПЛЕКТ '1И</v>
          </cell>
        </row>
        <row r="1975">
          <cell r="C1975">
            <v>1086559</v>
          </cell>
          <cell r="F1975" t="str">
            <v>UPONOR VARIO КРАН ШАРОВОЙ УГЛОВОЙ 3/4" - G1 '1И</v>
          </cell>
        </row>
        <row r="1976">
          <cell r="C1976">
            <v>1090732</v>
          </cell>
          <cell r="F1976" t="str">
            <v>UPONOR VARIO УГЛОВОЙ КРАН ШАРОВОЙ G1-RP1 '1С</v>
          </cell>
        </row>
        <row r="1977">
          <cell r="C1977">
            <v>1136593</v>
          </cell>
          <cell r="F1977" t="str">
            <v>USYSTEMS коллекторный шкаф встраиваемый 550x730x110 мм '1И</v>
          </cell>
        </row>
        <row r="1978">
          <cell r="C1978">
            <v>1136594</v>
          </cell>
          <cell r="F1978" t="str">
            <v>USYSTEMS коллекторный шкаф встраиваемый 700x730x110 мм '1И</v>
          </cell>
        </row>
        <row r="1979">
          <cell r="C1979">
            <v>1136595</v>
          </cell>
          <cell r="F1979" t="str">
            <v>USYSTEMS коллекторный шкаф встраиваемый 850x730x110 мм '1И</v>
          </cell>
        </row>
        <row r="1980">
          <cell r="C1980">
            <v>1136596</v>
          </cell>
          <cell r="F1980" t="str">
            <v>USYSTEMS коллекторный шкаф встраиваемый 1000x730x110 мм '1Ф</v>
          </cell>
        </row>
        <row r="1981">
          <cell r="C1981">
            <v>1136597</v>
          </cell>
          <cell r="F1981" t="str">
            <v>USYSTEMS коллекторный шкаф встраиваемый 1150x730x110 мм '1С</v>
          </cell>
        </row>
        <row r="1982">
          <cell r="C1982">
            <v>1136598</v>
          </cell>
          <cell r="F1982" t="str">
            <v>USYSTEMS коллекторный шкаф встраиваемый 1300x730x110 мм '1С</v>
          </cell>
        </row>
        <row r="1983">
          <cell r="C1983">
            <v>1136599</v>
          </cell>
          <cell r="F1983" t="str">
            <v>USYSTEMS коллекторный шкаф накладной 555x810x160 мм '1И</v>
          </cell>
        </row>
        <row r="1984">
          <cell r="C1984">
            <v>1136600</v>
          </cell>
          <cell r="F1984" t="str">
            <v>USYSTEMS коллекторный шкаф накладной 705x810x160 мм '1И</v>
          </cell>
        </row>
        <row r="1985">
          <cell r="C1985">
            <v>1136601</v>
          </cell>
          <cell r="F1985" t="str">
            <v>USYSTEMS коллекторный шкаф накладной 785x810x160 мм '1И</v>
          </cell>
        </row>
        <row r="1986">
          <cell r="C1986">
            <v>1136602</v>
          </cell>
          <cell r="F1986" t="str">
            <v>USYSTEMS коллекторный шкаф накладной 950x810x160 мм '1И</v>
          </cell>
        </row>
        <row r="1987">
          <cell r="C1987">
            <v>1121509</v>
          </cell>
          <cell r="F1987" t="str">
            <v>UPONOR VARIO C КОЛЛЕКТОРНЫЙ ШКАФ ВСТРАИВАЕМЫЙ 535X649X110 '1С</v>
          </cell>
        </row>
        <row r="1988">
          <cell r="C1988">
            <v>1121510</v>
          </cell>
          <cell r="F1988" t="str">
            <v>UPONOR VARIO C КОЛЛЕКТОРНЫЙ ШКАФ ВСТРАИВАЕМЫЙ 680X649X110 '1С</v>
          </cell>
        </row>
        <row r="1989">
          <cell r="C1989">
            <v>1121511</v>
          </cell>
          <cell r="F1989" t="str">
            <v>UPONOR VARIO C КОЛЛЕКТОРНЫЙ ШКАФ ВСТРАИВАЕМЫЙ 835X649X110 '1С</v>
          </cell>
        </row>
        <row r="1990">
          <cell r="C1990">
            <v>1121512</v>
          </cell>
          <cell r="F1990" t="str">
            <v>UPONOR VARIO C КОЛЛЕКТОРНЫЙ ШКАФ ВСТРАИВАЕМЫЙ 1035X649X110 '1С</v>
          </cell>
        </row>
        <row r="1991">
          <cell r="C1991">
            <v>1121513</v>
          </cell>
          <cell r="F1991" t="str">
            <v>UPONOR VARIO C КОЛЛЕКТОРНЫЙ ШКАФ ВСТРАИВАЕМЫЙ 1135X649X110 '1С</v>
          </cell>
        </row>
        <row r="1992">
          <cell r="C1992">
            <v>1093473</v>
          </cell>
          <cell r="F1992" t="str">
            <v>UPONOR VARIO КОЛЛЕКТОРНЫЙ ШКАФ ВСТРАИВАЕМЫЙ 550X730X110MM '1И</v>
          </cell>
        </row>
        <row r="1993">
          <cell r="C1993">
            <v>1093474</v>
          </cell>
          <cell r="F1993" t="str">
            <v>UPONOR VARIO КОЛЛЕКТОРНЫЙ ШКАФ ВСТРАИВАЕМЫЙ 700X730X110MM '1И</v>
          </cell>
        </row>
        <row r="1994">
          <cell r="C1994">
            <v>1093475</v>
          </cell>
          <cell r="F1994" t="str">
            <v>UPONOR VARIO КОЛЛЕКТОРНЫЙ ШКАФ ВСТРАИВАЕМЫЙ 850X730X110MM '1И</v>
          </cell>
        </row>
        <row r="1995">
          <cell r="C1995">
            <v>1093476</v>
          </cell>
          <cell r="F1995" t="str">
            <v>UPONOR VARIO КОЛЛЕКТОРНЫЙ ШКАФ ВСТРАИВАЕМЫЙ 1000X730X110MM '1Ф</v>
          </cell>
        </row>
        <row r="1996">
          <cell r="C1996">
            <v>1093477</v>
          </cell>
          <cell r="F1996" t="str">
            <v>UPONOR VARIO КОЛЛЕКТОРНЫЙ ШКАФ ВСТРАИВАЕМЫЙ 1150X730X110MM '1С</v>
          </cell>
        </row>
        <row r="1997">
          <cell r="C1997">
            <v>1093478</v>
          </cell>
          <cell r="F1997" t="str">
            <v>UPONOR VARIO КОЛЛЕКТОРНЫЙ ШКАФ ВСТРАИВАЕМЫЙ 1300X730X110MM '1С</v>
          </cell>
        </row>
        <row r="1998">
          <cell r="C1998">
            <v>1045478</v>
          </cell>
          <cell r="F1998" t="str">
            <v>UPONOR VARIO КОЛЛЕКТОРНЫЙ ШКАФ НАКЛАДНОЙ AP 600X156MM '1И</v>
          </cell>
        </row>
        <row r="1999">
          <cell r="C1999">
            <v>1045479</v>
          </cell>
          <cell r="F1999" t="str">
            <v>UPONOR VARIO КОЛЛЕКТОРНЫЙ ШКАФ НАКЛАДНОЙ AP 800X156MM '1И</v>
          </cell>
        </row>
        <row r="2000">
          <cell r="C2000">
            <v>1045480</v>
          </cell>
          <cell r="F2000" t="str">
            <v>UPONOR VARIO КОЛЛЕКТОРНЫЙ ШКАФ НАКЛАДНОЙ AP 1000X156MM '1И</v>
          </cell>
        </row>
        <row r="2001">
          <cell r="C2001">
            <v>1045481</v>
          </cell>
          <cell r="F2001" t="str">
            <v>UPONOR VARIO КОЛЛЕКТОРНЫЙ ШКАФ НАКЛАДНОЙ AP 1350X156MM '1C</v>
          </cell>
        </row>
        <row r="2002">
          <cell r="C2002">
            <v>1045482</v>
          </cell>
          <cell r="F2002" t="str">
            <v>UPONOR VARIO ЗАДНЯЯ СТЕНКА ДЛЯ ШКАФА AP 580MM '1С</v>
          </cell>
        </row>
        <row r="2003">
          <cell r="C2003">
            <v>1045483</v>
          </cell>
          <cell r="F2003" t="str">
            <v>UPONOR VARIO ЗАДНЯЯ СТЕНКА ДЛЯ ШКАФА AP 780MM '1С</v>
          </cell>
        </row>
        <row r="2004">
          <cell r="C2004">
            <v>1045484</v>
          </cell>
          <cell r="F2004" t="str">
            <v>UPONOR VARIO ЗАДНЯЯ СТЕНКА ДЛЯ ШКАФА AP 980MM '1С</v>
          </cell>
        </row>
        <row r="2005">
          <cell r="C2005">
            <v>1045485</v>
          </cell>
          <cell r="F2005" t="str">
            <v>UPONOR VARIO ЗАДНЯЯ СТЕНКА ДЛЯ ШКАФА AP 1330MM '1C</v>
          </cell>
        </row>
        <row r="2006">
          <cell r="C2006">
            <v>1093554</v>
          </cell>
          <cell r="F2006" t="str">
            <v>UPONOR SPI VARIO ЗАМОК ДЛЯ ШКАФА (2 КЛЮЧА) '1Щ</v>
          </cell>
        </row>
        <row r="2007">
          <cell r="C2007">
            <v>1046996</v>
          </cell>
          <cell r="F2007" t="str">
            <v>UPONOR VARIO КОЛЛЕКТОРНЫЙ ШКАФ НАКЛАДНОЙ NT 555X160MM '1И</v>
          </cell>
        </row>
        <row r="2008">
          <cell r="C2008">
            <v>1046997</v>
          </cell>
          <cell r="F2008" t="str">
            <v>UPONOR VARIO КОЛЛЕКТОРНЫЙ ШКАФ НАКЛАДНОЙ NT 705X160MM '1И</v>
          </cell>
        </row>
        <row r="2009">
          <cell r="C2009">
            <v>1046998</v>
          </cell>
          <cell r="F2009" t="str">
            <v>UPONOR VARIO КОЛЛЕКТОРНЫЙ ШКАФ НАКЛАДНОЙ NT 785X160MM '1И</v>
          </cell>
        </row>
        <row r="2010">
          <cell r="C2010">
            <v>1046999</v>
          </cell>
          <cell r="F2010" t="str">
            <v>UPONOR VARIO КОЛЛЕКТОРНЫЙ ШКАФ НАКЛАДНОЙ NT 950X160MM '1И</v>
          </cell>
        </row>
        <row r="2011">
          <cell r="C2011">
            <v>1135791</v>
          </cell>
          <cell r="F2011" t="str">
            <v>USYSTEMS сегмент промышленного коллектора Magna 1 1/2" с клапаном, ответвление G3/4"НР Евроконус '1И</v>
          </cell>
        </row>
        <row r="2012">
          <cell r="C2012">
            <v>1135792</v>
          </cell>
          <cell r="F2012" t="str">
            <v>USYSTEMS сегмент промышленного коллектора Magna 1 1/2" с клапаном и адаптером для трубы 25x2,3 мм '1И</v>
          </cell>
        </row>
        <row r="2013">
          <cell r="C2013">
            <v>1135793</v>
          </cell>
          <cell r="F2013" t="str">
            <v>USYSTEMS сегмент промышленного коллектора Magna 1 1/2" с расходомером, ответвление G3/4"НР Евроконус '1И</v>
          </cell>
        </row>
        <row r="2014">
          <cell r="C2014">
            <v>1135794</v>
          </cell>
          <cell r="F2014" t="str">
            <v>USYSTEMS сегмент промышленного коллектора Magna 1 1/2" с расходомером и адаптером для трубы 25x2,3 мм '1И</v>
          </cell>
        </row>
        <row r="2015">
          <cell r="C2015">
            <v>1135795</v>
          </cell>
          <cell r="F2015" t="str">
            <v>USYSTEMS базовый комплект для промышленного коллектора Magna '1И</v>
          </cell>
        </row>
        <row r="2016">
          <cell r="C2016">
            <v>1135789</v>
          </cell>
          <cell r="F2016" t="str">
            <v>USYSTEMS манометр с монтажным вентилем '1С</v>
          </cell>
        </row>
        <row r="2017">
          <cell r="C2017">
            <v>1135796</v>
          </cell>
          <cell r="F2017" t="str">
            <v>USYSTEMS кронштейны для промышленного коллектора Magna, комплект '1И</v>
          </cell>
        </row>
        <row r="2018">
          <cell r="C2018">
            <v>1135797</v>
          </cell>
          <cell r="F2018" t="str">
            <v>USYSTEMS кран шаровой для промышленного коллектора Magna G 1 1/2", комплект '1И</v>
          </cell>
        </row>
        <row r="2019">
          <cell r="C2019">
            <v>1135790</v>
          </cell>
          <cell r="F2019" t="str">
            <v>USYSTEMS ключ монтажный для коллектора Magna '2С</v>
          </cell>
        </row>
        <row r="2020">
          <cell r="C2020">
            <v>1136005</v>
          </cell>
          <cell r="F2020" t="str">
            <v>Usystems расходомер для промышленного коллектора '1С</v>
          </cell>
        </row>
        <row r="2021">
          <cell r="C2021">
            <v>1121532</v>
          </cell>
          <cell r="F2021" t="str">
            <v>UPONOR MAGNA ПРОМЫШЛЕННЫЙ КОЛЛЕКТОР С КЛАПАНАМИ ПЛАСТИКОВЫЙ, ВЫХОДЫ 1X3/4 ЕВРОКОНУС '1И</v>
          </cell>
        </row>
        <row r="2022">
          <cell r="C2022">
            <v>1121533</v>
          </cell>
          <cell r="F2022" t="str">
            <v>UPONOR MAGNA ПРОМЫШЛЕННЫЙ КОЛЛЕКТОР С КЛАПАНАМИ ПЛАСТИКОВЫЙ, ВЫХОДЫ 2X3/4 ЕВРОКОНУС '1И</v>
          </cell>
        </row>
        <row r="2023">
          <cell r="C2023">
            <v>1121534</v>
          </cell>
          <cell r="F2023" t="str">
            <v>UPONOR MAGNA ПРОМЫШЛЕННЫЙ КОЛЛЕКТОР С КЛАПАНАМИ ПЛАСТИКОВЫЙ, ВЫХОДЫ 3X3/4 ЕВРОКОНУС '1И</v>
          </cell>
        </row>
        <row r="2024">
          <cell r="C2024">
            <v>1121535</v>
          </cell>
          <cell r="F2024" t="str">
            <v>UPONOR MAGNA ПРОМЫШЛЕННЫЙ КОЛЛЕКТОР С КЛАПАНАМИ ПЛАСТИКОВЫЙ, ВЫХОДЫ 1X25 '1И</v>
          </cell>
        </row>
        <row r="2025">
          <cell r="C2025">
            <v>1121536</v>
          </cell>
          <cell r="F2025" t="str">
            <v>UPONOR MAGNA ПРОМЫШЛЕННЫЙ КОЛЛЕКТОР С КЛАПАНАМИ ПЛАСТИКОВЫЙ, ВЫХОДЫ 2X25 '1И</v>
          </cell>
        </row>
        <row r="2026">
          <cell r="C2026">
            <v>1121537</v>
          </cell>
          <cell r="F2026" t="str">
            <v>UPONOR MAGNA ПРОМЫШЛЕННЫЙ КОЛЛЕКТОР С КЛАПАНАМИ ПЛАСТИКОВЫЙ, ВЫХОДЫ 3X25 '1И</v>
          </cell>
        </row>
        <row r="2027">
          <cell r="C2027">
            <v>1045813</v>
          </cell>
          <cell r="F2027" t="str">
            <v>UPONOR MAGNA СЕГМЕНТ ПРОМЫШЛЕННОГО КОЛЛЕКТОРА С КЛАПАНОМ 25 '1И</v>
          </cell>
        </row>
        <row r="2028">
          <cell r="C2028">
            <v>1045814</v>
          </cell>
          <cell r="F2028" t="str">
            <v>UPONOR MAGNA СЕГМЕНТ ПРОМЫШЛЕННОГО КОЛЛЕКТОРА С КЛАПАНОМ G3/4" ЕВРОКОНУС '1И</v>
          </cell>
        </row>
        <row r="2029">
          <cell r="C2029">
            <v>1058340</v>
          </cell>
          <cell r="F2029" t="str">
            <v>UPONOR MAGNA СЕГМЕНТ ШТЫКОВОГО КОЛЛЕКТОРА 1 1/2", 14 М³/Ч '1С</v>
          </cell>
        </row>
        <row r="2030">
          <cell r="C2030">
            <v>1058341</v>
          </cell>
          <cell r="F2030" t="str">
            <v>UPONOR MAGNA ШТЫКОВОЙ СОЕДИНИТЕЛЬ 32 ДЛЯ КОЛЛЕКТОРА 1 1/2" '1С</v>
          </cell>
        </row>
        <row r="2031">
          <cell r="C2031">
            <v>1045815</v>
          </cell>
          <cell r="F2031" t="str">
            <v>UPONOR MAGNA КОЛЛЕКТОРНЫЙ КОМПЛЕКТ ДЛЯ ПРОМЫШЛЕННОГО КОЛЛЕКТОРА '1И</v>
          </cell>
        </row>
        <row r="2032">
          <cell r="C2032">
            <v>1045816</v>
          </cell>
          <cell r="F2032" t="str">
            <v>UPONOR MAGNA КРОНШТЕЙНЫ ДЛЯ ПРОМЫШЛЕННОГО КОЛЛЕКТОРА, КОМПЛЕКТ '1И</v>
          </cell>
        </row>
        <row r="2033">
          <cell r="C2033">
            <v>1030135</v>
          </cell>
          <cell r="F2033" t="str">
            <v>UPONOR MAGNA КРАН ШАРОВОЙ ДЛЯ ПРОМЫШЛЕННОГО КОЛЛЕКТОРА G 1 1/2" (КОМПЛЕКТ 2 ШТ) '1И</v>
          </cell>
        </row>
        <row r="2034">
          <cell r="C2034">
            <v>1030134</v>
          </cell>
          <cell r="F2034" t="str">
            <v>UPONOR MAGNA РАСХОДОМЕР ДЛЯ ПРОМЫШЛЕННОГО КОЛЛЕКТОРА '1И</v>
          </cell>
        </row>
        <row r="2035">
          <cell r="C2035">
            <v>1060553</v>
          </cell>
          <cell r="F2035" t="str">
            <v>UPONOR MAGNA КОЛЛЕКТОРНЫЙ ШКАФ НАКЛАДНОЙ 1010X835X200MM '1С</v>
          </cell>
        </row>
        <row r="2036">
          <cell r="C2036">
            <v>1060554</v>
          </cell>
          <cell r="F2036" t="str">
            <v>UPONOR MAGNA КОЛЛЕКТОРНЫЙ ШКАФ НАКЛАДНОЙ 1910X835X200MM '1C</v>
          </cell>
        </row>
        <row r="2037">
          <cell r="C2037">
            <v>1060555</v>
          </cell>
          <cell r="F2037" t="str">
            <v>UPONOR MAGNA КОЛЛЕКТОРНЫЙ ШКАФ НАКЛАДНОЙ 2310X835X200MM '1С</v>
          </cell>
        </row>
        <row r="2038">
          <cell r="C2038">
            <v>1136099</v>
          </cell>
          <cell r="F2038" t="str">
            <v>USYSTEMS насосно-смесительный блок AWS с автоматическим терморегулятором '1Ф</v>
          </cell>
        </row>
        <row r="2039">
          <cell r="C2039">
            <v>1136100</v>
          </cell>
          <cell r="F2039" t="str">
            <v>USYSTEMS насосно-смесительный блок TWS с термостатической головкой '1Ф</v>
          </cell>
        </row>
        <row r="2040">
          <cell r="C2040">
            <v>1136094</v>
          </cell>
          <cell r="F2040" t="str">
            <v>USYSTEMS насосно-смесительный блок с автоматическим терморегулятором '1Ф</v>
          </cell>
        </row>
        <row r="2041">
          <cell r="C2041">
            <v>1136095</v>
          </cell>
          <cell r="F2041" t="str">
            <v>USYSTEMS насосно-смесительный блок с термостатической головкой '1Ф</v>
          </cell>
        </row>
        <row r="2042">
          <cell r="C2042">
            <v>1135959</v>
          </cell>
          <cell r="F2042" t="str">
            <v>USYSTEMS насосно-смесительный блок без насоса с автоматическим терморегулятором '1С</v>
          </cell>
        </row>
        <row r="2043">
          <cell r="C2043">
            <v>1135960</v>
          </cell>
          <cell r="F2043" t="str">
            <v>USYSTEMS насосно-смесительный блок без насоса с термостатической головкой '1С</v>
          </cell>
        </row>
        <row r="2044">
          <cell r="C2044">
            <v>1119443</v>
          </cell>
          <cell r="F2044" t="str">
            <v>UPONOR FLUVIA T НАСОСНО-СМЕСИТЕЛЬНЫЙ БЛОК KRS-6-W '1A</v>
          </cell>
        </row>
        <row r="2045">
          <cell r="C2045">
            <v>1000171</v>
          </cell>
          <cell r="F2045" t="str">
            <v>UPONOR FLUVIA T НАСОСНО-СМЕСИТЕЛЬНЫЙ БЛОК KRS-6 (SET 6) '1Ф</v>
          </cell>
        </row>
        <row r="2046">
          <cell r="C2046">
            <v>1078304</v>
          </cell>
          <cell r="F2046" t="str">
            <v>UPONOR FLUVIA T НАСОСНО-СМЕСИТЕЛЬНЫЙ БЛОК PUSH-23-B-W '1Ф</v>
          </cell>
        </row>
        <row r="2047">
          <cell r="C2047">
            <v>1078306</v>
          </cell>
          <cell r="F2047" t="str">
            <v>UPONOR FLUVIA MOVE НАСОСНО-СМЕСИТЕЛЬНЫЙ БЛОК MPG-10-A-W '1С</v>
          </cell>
        </row>
        <row r="2048">
          <cell r="C2048">
            <v>1078307</v>
          </cell>
          <cell r="F2048" t="str">
            <v>UPONOR FLUVIA НАСОСНО-СМЕСИТЕЛЬНЫЙ БЛОК MPG-10-B-W '1С</v>
          </cell>
        </row>
        <row r="2049">
          <cell r="C2049">
            <v>1119445</v>
          </cell>
          <cell r="F2049" t="str">
            <v>UPONOR FLUVIA MOVE НАСОСНО-СМЕСИТЕЛЬНЫЙ БЛОК CPG-15-C-W '1С</v>
          </cell>
        </row>
        <row r="2050">
          <cell r="C2050">
            <v>1119448</v>
          </cell>
          <cell r="F2050" t="str">
            <v>UPONOR FLUVIA НАСОСНО-СМЕСИТЕЛЬНЫЙ БЛОК CPG-15-D-W '1С</v>
          </cell>
        </row>
        <row r="2051">
          <cell r="C2051">
            <v>1078308</v>
          </cell>
          <cell r="F2051" t="str">
            <v>UPONOR FLUVIA MOVE НАСОСНО-СМЕСИТЕЛЬНЫЙ БЛОК CPG-15-A-W '1С</v>
          </cell>
        </row>
        <row r="2052">
          <cell r="C2052">
            <v>1078309</v>
          </cell>
          <cell r="F2052" t="str">
            <v>UPONOR FLUVIA НАСОСНО-СМЕСИТЕЛЬНЫЙ БЛОК CPG-15-B-W '1C</v>
          </cell>
        </row>
        <row r="2053">
          <cell r="C2053">
            <v>1084143</v>
          </cell>
          <cell r="F2053" t="str">
            <v>UPONOR FLUVIA MOVE НАСОСНО-СМЕСИТЕЛЬНЫЙ БЛОК PPG-30-A-W '1С</v>
          </cell>
        </row>
        <row r="2054">
          <cell r="C2054">
            <v>1059838</v>
          </cell>
          <cell r="F2054" t="str">
            <v>UPONOR FLUVIA T НАСОСНО-СМЕСИТЕЛЬНЫЙ БЛОК TPG-30-TH '1А</v>
          </cell>
        </row>
        <row r="2055">
          <cell r="C2055">
            <v>1136028</v>
          </cell>
          <cell r="F2055" t="str">
            <v>USYSTEMS одинарный коллектор 110мм, 1x15 петель ц/ц 400мм, L=6м '1С</v>
          </cell>
        </row>
        <row r="2056">
          <cell r="C2056">
            <v>1136029</v>
          </cell>
          <cell r="F2056" t="str">
            <v>USYSTEMS одинарный коллектор 110мм, 1x12 петель ц/ц 500мм, L=6м '1С</v>
          </cell>
        </row>
        <row r="2057">
          <cell r="C2057">
            <v>1136030</v>
          </cell>
          <cell r="F2057" t="str">
            <v xml:space="preserve">USYSTEMS одинарный коллектор 160мм, 1x15 петель ц/ц 400мм, L=6м '1С </v>
          </cell>
        </row>
        <row r="2058">
          <cell r="C2058">
            <v>1136031</v>
          </cell>
          <cell r="F2058" t="str">
            <v>USYSTEMS одинарный коллектор 160мм, 1x12 петель ц/ц 500мм, L=6м '1С</v>
          </cell>
        </row>
        <row r="2059">
          <cell r="C2059">
            <v>1136032</v>
          </cell>
          <cell r="F2059" t="str">
            <v>USYSTEMS труба магистральная 110x6,6 SDR17 6м ПЭ100 '1С</v>
          </cell>
        </row>
        <row r="2060">
          <cell r="C2060">
            <v>1136033</v>
          </cell>
          <cell r="F2060" t="str">
            <v>USYSTEMS труба магистральная 160x9,5 SDR17 6м ПЭ100 '1С</v>
          </cell>
        </row>
        <row r="2061">
          <cell r="C2061">
            <v>1136034</v>
          </cell>
          <cell r="F2061" t="str">
            <v>USYSTEMS переходник литой 160-110 SDR11 ПЭ100 '1С</v>
          </cell>
        </row>
        <row r="2062">
          <cell r="C2062">
            <v>1136035</v>
          </cell>
          <cell r="F2062" t="str">
            <v>USYSTEMS заглушка электросварная 110 SDR11 ПЭ100 '1С</v>
          </cell>
        </row>
        <row r="2063">
          <cell r="C2063">
            <v>1136036</v>
          </cell>
          <cell r="F2063" t="str">
            <v>USYSTEMS заглушка электросварная 160 SDR11 ПЭ100 '1С</v>
          </cell>
        </row>
        <row r="2064">
          <cell r="C2064">
            <v>1136037</v>
          </cell>
          <cell r="F2064" t="str">
            <v>USYSTEMS втулка под фланец удлиненная 110 SDR11 ПЭ100 '1С</v>
          </cell>
        </row>
        <row r="2065">
          <cell r="C2065">
            <v>1136038</v>
          </cell>
          <cell r="F2065" t="str">
            <v>USYSTEMS втулка под фланец удлиненная 160 SDR11 ПЭ100 '1С</v>
          </cell>
        </row>
        <row r="2066">
          <cell r="C2066">
            <v>1136039</v>
          </cell>
          <cell r="F2066" t="str">
            <v>USYSTEMS фланец стальной прижимной Д.100/110 мм PN10/PN16 '1С</v>
          </cell>
        </row>
        <row r="2067">
          <cell r="C2067">
            <v>1136040</v>
          </cell>
          <cell r="F2067" t="str">
            <v>USYSTEMS фланец стальной прижимной Д.150/160 мм PN10/PN16 '1С</v>
          </cell>
        </row>
        <row r="2068">
          <cell r="C2068">
            <v>1136041</v>
          </cell>
          <cell r="F2068" t="str">
            <v>USYSTEMS отвод литой 110x90° SDR11 ПЭ100 '1С</v>
          </cell>
        </row>
        <row r="2069">
          <cell r="C2069">
            <v>1136042</v>
          </cell>
          <cell r="F2069" t="str">
            <v>USYSTEMS отвод литой 160x90° SDR11 ПЭ100 '1С</v>
          </cell>
        </row>
        <row r="2070">
          <cell r="C2070">
            <v>1136043</v>
          </cell>
          <cell r="F2070" t="str">
            <v>USYSTEMS муфта электросварная 110 SDR11 ПЭ100 '1С</v>
          </cell>
        </row>
        <row r="2071">
          <cell r="C2071">
            <v>1136044</v>
          </cell>
          <cell r="F2071" t="str">
            <v>USYSTEMS муфта электросварная 160 SDR11 ПЭ100 '1С</v>
          </cell>
        </row>
        <row r="2072">
          <cell r="C2072">
            <v>1136941</v>
          </cell>
          <cell r="F2072" t="str">
            <v>USYSTEMS переход электросварной редукционный 32-25 SDR11 ПЭ100 '1С</v>
          </cell>
        </row>
        <row r="2073">
          <cell r="C2073">
            <v>1136045</v>
          </cell>
          <cell r="F2073" t="str">
            <v>USYSTEMS муфта переходная компрессионная 32-25 мм ПЭ100 '1С</v>
          </cell>
        </row>
        <row r="2074">
          <cell r="C2074">
            <v>1055526</v>
          </cell>
          <cell r="F2074" t="str">
            <v>UPONOR ТРУБА МАГИСТРАЛЬНАЯ 75X6,8 6M SDR11 ПЭ80 '1С</v>
          </cell>
        </row>
        <row r="2075">
          <cell r="C2075">
            <v>1057313</v>
          </cell>
          <cell r="F2075" t="str">
            <v>UPONOR ТРУБА МАГИСТРАЛЬНАЯ 110X6,6 6M SDR17 ПЭ100 '1С</v>
          </cell>
        </row>
        <row r="2076">
          <cell r="C2076">
            <v>1057316</v>
          </cell>
          <cell r="F2076" t="str">
            <v>UPONOR ТРУБА МАГИСТРАЛЬНАЯ 160X9,5 6M SDR17 ПЭ100 '1С</v>
          </cell>
        </row>
        <row r="2077">
          <cell r="C2077">
            <v>1033631</v>
          </cell>
          <cell r="F2077" t="str">
            <v>UPONOR MELTAWAY ОДИНАРНЫЙ КОЛЛЕКТОР 75 1X12 ПЕТЕЛЬ  Ц/Ц500 L=6М '1C</v>
          </cell>
        </row>
        <row r="2078">
          <cell r="C2078">
            <v>1033632</v>
          </cell>
          <cell r="F2078" t="str">
            <v>UPONOR MELTAWAY ОДИНАРНЫЙ КОЛЛЕКТОР 110 1X12 ПЕТЕЛЬ  Ц/Ц500 L=6М '1C</v>
          </cell>
        </row>
        <row r="2079">
          <cell r="C2079">
            <v>1033633</v>
          </cell>
          <cell r="F2079" t="str">
            <v>UPONOR MELTAWAY ОДИНАРНЫЙ КОЛЛЕКТОР 160 1X12 ПЕТЕЛЬ  Ц/Ц500 L=6М '1С</v>
          </cell>
        </row>
        <row r="2080">
          <cell r="C2080">
            <v>1033639</v>
          </cell>
          <cell r="F2080" t="str">
            <v>UPONOR MELTAWAY ОДИНАРНЫЙ КОЛЛЕКТОР 160 1X10 ПЕТЕЛЬ  Ц/Ц600 L=6М '1C</v>
          </cell>
        </row>
        <row r="2081">
          <cell r="C2081">
            <v>1033640</v>
          </cell>
          <cell r="F2081" t="str">
            <v>UPONOR MELTAWAY ОДИНАРНЫЙ КОЛЛЕКТОР 75 1X40 ПЕТЕЛЬ  Ц/Ц150 L=6М '1C</v>
          </cell>
        </row>
        <row r="2082">
          <cell r="C2082">
            <v>1033645</v>
          </cell>
          <cell r="F2082" t="str">
            <v>UPONOR MELTAWAY ОДИНАРНЫЙ КОЛЛЕКТОР 110 1X40 ПЕТЕЛЬ  Ц/Ц150 L=6М '1C</v>
          </cell>
        </row>
        <row r="2083">
          <cell r="C2083">
            <v>1033634</v>
          </cell>
          <cell r="F2083" t="str">
            <v>UPONOR MELTAWAY ДВОЙНОЙ КОЛЛЕКТОР 75 2X12 ПЕТЕЛЬ Ц/Ц500 L=6М '1C</v>
          </cell>
        </row>
        <row r="2084">
          <cell r="C2084">
            <v>1033635</v>
          </cell>
          <cell r="F2084" t="str">
            <v>UPONOR MELTAWAY ДВОЙНОЙ КОЛЛЕКТОР 110 2X12 ПЕТЕЛЬ Ц/Ц500 L=6М '1Щ</v>
          </cell>
        </row>
        <row r="2085">
          <cell r="C2085">
            <v>1033672</v>
          </cell>
          <cell r="F2085" t="str">
            <v>UPONOR MELTAWAY СОЕДИНИТЕЛЬ  25X2,3 L=145ММ '1С</v>
          </cell>
        </row>
        <row r="2086">
          <cell r="C2086">
            <v>1033678</v>
          </cell>
          <cell r="F2086" t="str">
            <v>UPONOR MELTAWAY СОЕДИНИТЕЛЬ 25X2,3 290MM '1С</v>
          </cell>
        </row>
        <row r="2087">
          <cell r="C2087">
            <v>1056656</v>
          </cell>
          <cell r="F2087" t="str">
            <v>UPONOR ПЕРЕХОДНИК 110-75 PN10 PE100 SDR17 '1C</v>
          </cell>
        </row>
        <row r="2088">
          <cell r="C2088">
            <v>1033657</v>
          </cell>
          <cell r="F2088" t="str">
            <v>UPONOR ПЕРЕХОДНИК 160 - 110 PN10 PE100 SDR17 '1C</v>
          </cell>
        </row>
        <row r="2089">
          <cell r="C2089">
            <v>1033659</v>
          </cell>
          <cell r="F2089" t="str">
            <v>UPONOR ЗАГЛУШКА 75 PN16 PE100 SDR11 '1C</v>
          </cell>
        </row>
        <row r="2090">
          <cell r="C2090">
            <v>1033660</v>
          </cell>
          <cell r="F2090" t="str">
            <v>UPONOR MELTAWAY ЗАГЛУШКА  PE 110 '1C</v>
          </cell>
        </row>
        <row r="2091">
          <cell r="C2091">
            <v>1033661</v>
          </cell>
          <cell r="F2091" t="str">
            <v>UPONOR MELTAWAY ЗАГЛУШКА PE 160 '1С</v>
          </cell>
        </row>
        <row r="2092">
          <cell r="C2092">
            <v>1033662</v>
          </cell>
          <cell r="F2092" t="str">
            <v>UPONOR ФЛАНЦЕВЫЙ ПАТРУБОК 75 PN10 PE100 SDR17 '1C</v>
          </cell>
        </row>
        <row r="2093">
          <cell r="C2093">
            <v>1033663</v>
          </cell>
          <cell r="F2093" t="str">
            <v>UPONOR ФЛАНЦЕВЫЙ ПАТРУБОК 110 PN10 PE100 SDR17 '1C</v>
          </cell>
        </row>
        <row r="2094">
          <cell r="C2094">
            <v>1052123</v>
          </cell>
          <cell r="F2094" t="str">
            <v>UPONOR ФЛАНЦЕВЫЙ ПАТРУБОК 160 PN10 PE100 SDR17 '1C</v>
          </cell>
        </row>
        <row r="2095">
          <cell r="C2095">
            <v>1033666</v>
          </cell>
          <cell r="F2095" t="str">
            <v>UPONOR ФЛАНЕЦ 75X6,8 ММ PN 10 '1C</v>
          </cell>
        </row>
        <row r="2096">
          <cell r="C2096">
            <v>1033667</v>
          </cell>
          <cell r="F2096" t="str">
            <v>UPONOR ФЛАНЕЦ 110X6,6 ММ PN 10 '1C</v>
          </cell>
        </row>
        <row r="2097">
          <cell r="C2097">
            <v>1033668</v>
          </cell>
          <cell r="F2097" t="str">
            <v>UPONOR ФЛАНЕЦ 160X9,5 ММ PN 10 '1C</v>
          </cell>
        </row>
        <row r="2098">
          <cell r="C2098">
            <v>1033648</v>
          </cell>
          <cell r="F2098" t="str">
            <v>UPONOR ТРОЙНИК 75 PN10 PE100 SDR17 '1C</v>
          </cell>
        </row>
        <row r="2099">
          <cell r="C2099">
            <v>1033649</v>
          </cell>
          <cell r="F2099" t="str">
            <v>UPONOR ТРОЙНИК 110 PN10 PE100 SDR17 '1C</v>
          </cell>
        </row>
        <row r="2100">
          <cell r="C2100">
            <v>1033650</v>
          </cell>
          <cell r="F2100" t="str">
            <v>UPONOR ТРОЙНИК 160 PN10 PE100 SDR17 '1C</v>
          </cell>
        </row>
        <row r="2101">
          <cell r="C2101">
            <v>1033653</v>
          </cell>
          <cell r="F2101" t="str">
            <v>UPONOR УГОЛЬНИК 110 X 90° PN10 PE100 SDR17 '1C</v>
          </cell>
        </row>
        <row r="2102">
          <cell r="C2102">
            <v>1033654</v>
          </cell>
          <cell r="F2102" t="str">
            <v>UPONOR УГОЛЬНИК 160 X 90° PN10 PE100 SDR17 '1С</v>
          </cell>
        </row>
        <row r="2103">
          <cell r="C2103">
            <v>1118424</v>
          </cell>
          <cell r="F2103" t="str">
            <v>UPONOR МУФТА ЭЛЕКТРОСВАРНАЯ ДЛЯ ТРУБ 75X6,8 ММ 40В '10C</v>
          </cell>
        </row>
        <row r="2104">
          <cell r="C2104">
            <v>1118414</v>
          </cell>
          <cell r="F2104" t="str">
            <v>UPONOR МУФТА ЭЛЕКТРОСВАРНАЯ ДЛЯ ТРУБ 110X6,6 ММ 40В '14C</v>
          </cell>
        </row>
        <row r="2105">
          <cell r="C2105">
            <v>1118416</v>
          </cell>
          <cell r="F2105" t="str">
            <v>UPONOR МУФТА ЭЛЕКТРОСВАРНАЯ ДЛЯ ТРУБ 160X9,5 ММ 40В '2C</v>
          </cell>
        </row>
        <row r="2106">
          <cell r="C2106">
            <v>1033673</v>
          </cell>
          <cell r="F2106" t="str">
            <v>UPONOR МУФТА ЭЛЕКТРОСВАРНАЯ ДЛЯ ТРУБ 75X6,8 ММ 40В '10Щ</v>
          </cell>
        </row>
        <row r="2107">
          <cell r="C2107">
            <v>1033675</v>
          </cell>
          <cell r="F2107" t="str">
            <v>UPONOR МУФТА ЭЛЕКТРОСВАРНАЯ ДЛЯ ТРУБ 110X6,6 ММ 40В '1Щ</v>
          </cell>
        </row>
        <row r="2108">
          <cell r="C2108">
            <v>1033676</v>
          </cell>
          <cell r="F2108" t="str">
            <v>UPONOR МУФТА ЭЛЕКТРОСВАРНАЯ ДЛЯ ТРУБ 160X9,5 ММ 40В '2Щ</v>
          </cell>
        </row>
        <row r="2109">
          <cell r="C2109">
            <v>1005295</v>
          </cell>
          <cell r="F2109" t="str">
            <v>UPONOR FIT ЗАЖИМНОЙ АДАПТЕР С НАРУЖНОЙ РЕЗЬБОЙ  25X2,3-R3/4"НР '10C</v>
          </cell>
        </row>
        <row r="2110">
          <cell r="C2110">
            <v>1005286</v>
          </cell>
          <cell r="F2110" t="str">
            <v>UPONOR SPORT ФИКСИРУЮЩИЙ ТРАК, ПЛАСТИК PA, ДЛЯ РЕГУЛИРУЕМЫХ ПОЛОВ, 25, Ц/Ц100, 0,29М '150C</v>
          </cell>
        </row>
        <row r="2111">
          <cell r="C2111">
            <v>1005284</v>
          </cell>
          <cell r="F2111" t="str">
            <v>UPONOR SPORT ФИКСИРУЮЩИЙ ТРАК ДВОЙНОЙ, СТАЛЬ, ДЛЯ РЕГУЛИРУЕМЫХ ПОЛОВ, 25, Ц/Ц100, 0,975М '1C</v>
          </cell>
        </row>
        <row r="2112">
          <cell r="C2112">
            <v>1005478</v>
          </cell>
          <cell r="F2112" t="str">
            <v>UPONOR TECTO ПАНЕЛЬ 30-2, ПЕНОПОЛИСТИРОЛ EPS DES ДЛЯ ТРУБ 14-17ММ 1450X850MM '8,96В</v>
          </cell>
        </row>
        <row r="2113">
          <cell r="C2113">
            <v>1016703</v>
          </cell>
          <cell r="F2113" t="str">
            <v>UPONOR NUBOS ПАНЕЛЬ ДЛЯ ТРУБ 14-16 1447X900X18 ММ '10В</v>
          </cell>
        </row>
        <row r="2114">
          <cell r="C2114">
            <v>1005263</v>
          </cell>
          <cell r="F2114" t="str">
            <v>UPONOR MINITEC КОЛЬЦО БЕЛОЕ 9,9X1,1 '10И</v>
          </cell>
        </row>
        <row r="2115">
          <cell r="C2115">
            <v>1058428</v>
          </cell>
          <cell r="F2115" t="str">
            <v>UPONOR Q&amp;E КОЛЬЦО БЕЛОЕ EVAL 14 '1200C</v>
          </cell>
        </row>
        <row r="2116">
          <cell r="C2116">
            <v>1058429</v>
          </cell>
          <cell r="F2116" t="str">
            <v>UPONOR Q&amp;E КОЛЬЦО БЕЛОЕ EVAL 17 '900Щ</v>
          </cell>
        </row>
        <row r="2117">
          <cell r="C2117">
            <v>1020518</v>
          </cell>
          <cell r="F2117" t="str">
            <v>UPONOR MINITEC Q&amp;E ПЕРЕХОДНИК 20X9,9 С КОЛЬЦАМИ PE-X '5И</v>
          </cell>
        </row>
        <row r="2118">
          <cell r="C2118">
            <v>1020524</v>
          </cell>
          <cell r="F2118" t="str">
            <v>UPONOR MINITEC Q&amp;E ТРОЙНИК 20Х9,9Х20 С КОЛЬЦАМИ PE-X '5И</v>
          </cell>
        </row>
        <row r="2119">
          <cell r="C2119">
            <v>1063932</v>
          </cell>
          <cell r="F2119" t="str">
            <v>UPONOR Q&amp;E ТРОЙНИК РЕДУКЦИОННЫЙ С КОЛЬЦАМИ 20-14-20 '6С</v>
          </cell>
        </row>
        <row r="2120">
          <cell r="C2120">
            <v>1063933</v>
          </cell>
          <cell r="F2120" t="str">
            <v>UPONOR Q&amp;E ПЕРЕХОДНИК С КОЛЬЦАМИ 20-14 '12С</v>
          </cell>
        </row>
        <row r="2121">
          <cell r="C2121">
            <v>1005265</v>
          </cell>
          <cell r="F2121" t="str">
            <v>UPONOR MINITEC ШТУЦЕР С НАРУЖНОЙ РЕЗЬБОЙ 9,9-R1/2"НР С КОЛЬЦОМ PE-X '10А</v>
          </cell>
        </row>
        <row r="2122">
          <cell r="C2122">
            <v>1136676</v>
          </cell>
          <cell r="F2122" t="str">
            <v>Usystems штуцер с внутренней резьбой 9,9-G3/4"ВР Евроконус '10С</v>
          </cell>
        </row>
        <row r="2123">
          <cell r="C2123">
            <v>1005266</v>
          </cell>
          <cell r="F2123" t="str">
            <v>UPONOR VARIO MINITEC ШТУЦЕР С ВНУТРЕННЕЙ РЕЗЬБОЙ 9,9-G3/4"ВР ЕВРОКОНУС С КОЛЬЦОМ PE-X '10И</v>
          </cell>
        </row>
        <row r="2124">
          <cell r="C2124">
            <v>1063781</v>
          </cell>
          <cell r="F2124" t="str">
            <v>UPONOR MULTI УГЛОВОЙ ФИКСАТОР ДЛЯ ТРУБ 9,9ММ ПЛАСТИКОВЫЙ '50И</v>
          </cell>
        </row>
        <row r="2125">
          <cell r="C2125">
            <v>1046747</v>
          </cell>
          <cell r="F2125" t="str">
            <v>UPONOR SPORT TICHELMANN КОЛЛЕКТОР 25 Q&amp;E 2X '1C</v>
          </cell>
        </row>
        <row r="2126">
          <cell r="C2126">
            <v>1046748</v>
          </cell>
          <cell r="F2126" t="str">
            <v>UPONOR SPORT TICHELMANN КОЛЛЕКТОР 25 Q&amp;E 3X '1C</v>
          </cell>
        </row>
        <row r="2127">
          <cell r="C2127">
            <v>1046749</v>
          </cell>
          <cell r="F2127" t="str">
            <v>UPONOR SPORT TICHELMANN КОЛЛЕКТОР КОНЦЕВОЙ 25 Q&amp;E 3X '1C</v>
          </cell>
        </row>
        <row r="2128">
          <cell r="C2128">
            <v>1013127</v>
          </cell>
          <cell r="F2128" t="str">
            <v>UPONOR FIX ФИКСИРУЮЩИЙ ТРАК U-ПРОФИЛЬ 16ММ Ц/Ц25ММ, 2М '100Щ</v>
          </cell>
        </row>
        <row r="2129">
          <cell r="C2129">
            <v>1061880</v>
          </cell>
          <cell r="F2129" t="str">
            <v>UPONOR NUBOS ПАНЕЛЬ ДЛЯ ТРУБ 14-16MM КОМПЛЕКТ 200M2  1447X900X18MM '200Щ</v>
          </cell>
        </row>
        <row r="2130">
          <cell r="C2130">
            <v>1095128</v>
          </cell>
          <cell r="F2130" t="str">
            <v>UPONOR FLUVIA T НАСОСНО-СМЕСИТЕЛЬНЫЙ БЛОК PUSH-12 AC-G '1И</v>
          </cell>
        </row>
        <row r="2131">
          <cell r="C2131">
            <v>1067387</v>
          </cell>
          <cell r="F2131" t="str">
            <v>UPONOR FLUVIA T НАСОСНО-СМЕСИТЕЛЬНЫЙ БЛОК PUSH-12 AC-X '1Щ</v>
          </cell>
        </row>
        <row r="2132">
          <cell r="C2132">
            <v>1005675</v>
          </cell>
          <cell r="F2132" t="str">
            <v>UPONOR FLUVIA Y ТРОЙНИКОВОЕ СОЕДИНЕНИЕ ДЛЯ ПОДКЛЮЧЕНИЯ 2 ПЕТЕЛЬ, 3/4"ЕВРОКОНУС '1С</v>
          </cell>
        </row>
        <row r="2133">
          <cell r="C2133">
            <v>1061802</v>
          </cell>
          <cell r="F2133" t="str">
            <v>UPONOR VARIO КЛАПАН ЗАПОЛНЕНИЯ И СЛИВА 3/4" - 3/4" '1С</v>
          </cell>
        </row>
        <row r="2134">
          <cell r="C2134">
            <v>1078310</v>
          </cell>
          <cell r="F2134" t="str">
            <v>UPONOR FLUVIA MOVE PLUS НАСОСНО-СМЕСИТЕЛЬНЫЙ БЛОК EPG-6-A-W '1C</v>
          </cell>
        </row>
        <row r="2135">
          <cell r="C2135">
            <v>1063461</v>
          </cell>
          <cell r="F2135" t="str">
            <v>UPONOR SPI FLUVIA T ЗАПАСНОЙ ТЕРМОСТАТ С ГИЛЬЗОЙ ДЛЯ PUSH-23-C '1П</v>
          </cell>
        </row>
        <row r="2136">
          <cell r="C2136">
            <v>1059282</v>
          </cell>
          <cell r="F2136" t="str">
            <v>UPONOR SPI FLUVIA ЗАПАСНОЙ БАЛАНСИРОВОЧНЫЙ КЛАПАН ДЛЯ PUSH-23 '1С</v>
          </cell>
        </row>
        <row r="2137">
          <cell r="C2137">
            <v>1059283</v>
          </cell>
          <cell r="F2137" t="str">
            <v>UPONOR SPI FLUVIA ЗАПАСНОЙ ТЕРМОСТАТИЧЕСКИЙ КЛАПАН ДЛЯ PUSH-23 '1С</v>
          </cell>
        </row>
        <row r="2138">
          <cell r="C2138">
            <v>1059854</v>
          </cell>
          <cell r="F2138" t="str">
            <v>UPONOR SPI FLUVIA ЗАПАСНОЙ НАСОС WILO YONOS PARA RS15/6 G1 130MM '1П</v>
          </cell>
        </row>
        <row r="2139">
          <cell r="C2139">
            <v>1005101</v>
          </cell>
          <cell r="F2139" t="str">
            <v>UPONOR SPI ЗАПАСНОЙ МАХОВИЧОК ДЛЯ БАЛАНСИРОВОЧНОГО КЛАПАНА VARIO, БЕЛОГО '1Щ</v>
          </cell>
        </row>
        <row r="2140">
          <cell r="C2140">
            <v>1005102</v>
          </cell>
          <cell r="F2140" t="str">
            <v>UPONOR SPI ЗАПАСНОЙ МАХОВИЧОК ДЛЯ БАЛАНСИРОВОЧНОГО КЛАПАНА VARIO, ЧЁРНОГО '1Щ</v>
          </cell>
        </row>
        <row r="2141">
          <cell r="C2141">
            <v>1084785</v>
          </cell>
          <cell r="F2141" t="str">
            <v>UPONOR SPI VARIO S БАЛАНСИРОВОЧНЫЙ КЛАПАН ST '1Щ</v>
          </cell>
        </row>
        <row r="2142">
          <cell r="C2142">
            <v>1013016</v>
          </cell>
          <cell r="F2142" t="str">
            <v>UPONOR SPI РАСХОДОМЕР ДЛЯ КОЛЛЕКТОРА ST СО СМОТРОВЫМ ОКОШКОМ, КРАСНЫЙ, 0-4 Л/МИН '1П</v>
          </cell>
        </row>
        <row r="2143">
          <cell r="C2143">
            <v>1084057</v>
          </cell>
          <cell r="F2143" t="str">
            <v>UPONOR SPI VARIO S РАСХОДОМЕР ST FM 0-5 Л/МИН '1Щ</v>
          </cell>
        </row>
        <row r="2144">
          <cell r="C2144">
            <v>1013004</v>
          </cell>
          <cell r="F2144" t="str">
            <v>UPONOR SPI VARIO РАСХОДОМЕР A (PROFI СО СМОТРОВЫМ ОКНОМ, КРАСНЫЙ, 0-4 Л/МИН) '1П</v>
          </cell>
        </row>
        <row r="2145">
          <cell r="C2145">
            <v>1005250</v>
          </cell>
          <cell r="F2145" t="str">
            <v>UPONOR VARIO PLUS ЗАПАСНОЙ ЗАПОРНЫЙ КЛАПАН ДЛЯ КОЛЛЕКТОРА '10С</v>
          </cell>
        </row>
        <row r="2146">
          <cell r="C2146">
            <v>1013021</v>
          </cell>
          <cell r="F2146" t="str">
            <v>UPONOR VARIO ЗАПАСНОЙ ЗАПОРНЫЙ КЛАПАН ДЛЯ КОЛЛЕКТОРА '1С</v>
          </cell>
        </row>
        <row r="2147">
          <cell r="C2147">
            <v>1034557</v>
          </cell>
          <cell r="F2147" t="str">
            <v>UPONOR SPI VARIO B БАЛАНСИРОВОЧНЫЙ КЛАПАН ДЛЯ КОЛЛЕКТОРА WGF '1С</v>
          </cell>
        </row>
        <row r="2148">
          <cell r="C2148">
            <v>1086583</v>
          </cell>
          <cell r="F2148" t="str">
            <v>UPONOR SMART ЗАЖИМНОЙ АДАПТЕР 20X2,0-G3/4"ВР ЕВРОКОНУС '40В</v>
          </cell>
        </row>
        <row r="2149">
          <cell r="C2149">
            <v>1089646</v>
          </cell>
          <cell r="F2149" t="str">
            <v>UPONOR SMART ПРЕСС-СОЕДИНИТЕЛЬ 14X2,0-14X2,0 '20С</v>
          </cell>
        </row>
        <row r="2150">
          <cell r="C2150">
            <v>1086587</v>
          </cell>
          <cell r="F2150" t="str">
            <v>UPONOR SMART ЗАЖИМНОЙ СОЕДИНИТЕЛЬ 16X2,0-16X2,0 '25Щ</v>
          </cell>
        </row>
        <row r="2151">
          <cell r="C2151">
            <v>1086588</v>
          </cell>
          <cell r="F2151" t="str">
            <v>UPONOR SMART ЗАЖИМНОЙ СОЕДИНИТЕЛЬ 20X2,0-20X2,0 '25Щ</v>
          </cell>
        </row>
        <row r="2152">
          <cell r="C2152">
            <v>1086562</v>
          </cell>
          <cell r="F2152" t="str">
            <v>UPONOR SMART НАСОСНО-СМЕСИТЕЛЬНЫЙ БЛОК БЕЗ НАСОСА '1Щ</v>
          </cell>
        </row>
        <row r="2153">
          <cell r="C2153">
            <v>1086564</v>
          </cell>
          <cell r="F2153" t="str">
            <v>UPONOR SMART КРОНШТЕЙН ДЛЯ НАСОСНО-СМЕСИТЕЛЬНОГО БЛОКА '1Щ</v>
          </cell>
        </row>
        <row r="2154">
          <cell r="C2154" t="str">
            <v>Инструменты для систем напольного отопления</v>
          </cell>
          <cell r="F2154"/>
        </row>
        <row r="2155">
          <cell r="C2155">
            <v>1136937</v>
          </cell>
          <cell r="F2155" t="str">
            <v>USYSTEMS степлер Tacker с магазином 16-20мм '1С</v>
          </cell>
        </row>
        <row r="2156">
          <cell r="C2156">
            <v>1136938</v>
          </cell>
          <cell r="F2156" t="str">
            <v>USYSTEMS фиксатор Tacker стандартный для труб 16-20мм H=42мм '1000Ф</v>
          </cell>
        </row>
        <row r="2157">
          <cell r="C2157">
            <v>1136939</v>
          </cell>
          <cell r="F2157" t="str">
            <v>USYSTEMS фиксатор Tacker длинный для труб 16-20мм H=50мм '1000И</v>
          </cell>
        </row>
        <row r="2158">
          <cell r="C2158">
            <v>1088066</v>
          </cell>
          <cell r="F2158" t="str">
            <v>UPONOR MULTI НАПРАВЛЯЮЩАЯ ДЛЯ ТРУБЫ '1С</v>
          </cell>
        </row>
        <row r="2159">
          <cell r="C2159">
            <v>1006243</v>
          </cell>
          <cell r="F2159" t="str">
            <v>UPONOR CLASSIC СКРУЧИВАЮЩИЙ ИНСТРУМЕНТ ДЛЯ КРЕПЁЖНОЙ ПРОВОЛОКИ L=320ММ '1И</v>
          </cell>
        </row>
        <row r="2160">
          <cell r="C2160">
            <v>1009216</v>
          </cell>
          <cell r="F2160" t="str">
            <v>UPONOR VARIO PLUS КЛЮЧ ДЛЯ КОЛЛЕКТОРА '2C</v>
          </cell>
        </row>
        <row r="2161">
          <cell r="C2161">
            <v>1033689</v>
          </cell>
          <cell r="F2161" t="str">
            <v>UPONOR MELTAWAY КАЛИБРАТОР ДЛЯ ТРУБ 25 '1С</v>
          </cell>
        </row>
        <row r="2162">
          <cell r="C2162">
            <v>1119039</v>
          </cell>
          <cell r="F2162" t="str">
            <v>UPONOR TACKER СТЕПЛЕР С МАГАЗИНОМ 14-20ММ '1И</v>
          </cell>
        </row>
        <row r="2163">
          <cell r="C2163">
            <v>1002295</v>
          </cell>
          <cell r="F2163" t="str">
            <v>UPONOR TACKER СТЕПЛЕР С МАГАЗИНОМ 14-20ММ, L=700ММ '1И</v>
          </cell>
        </row>
        <row r="2164">
          <cell r="C2164">
            <v>1000142</v>
          </cell>
          <cell r="F2164" t="str">
            <v>UPONOR MULTI UFHC ДИСПЕНСЕР ДЛЯ КЛЕЙКОЙ ЛЕНТЫ РУЧНОЙ '1C</v>
          </cell>
        </row>
        <row r="2165">
          <cell r="C2165">
            <v>1000012</v>
          </cell>
          <cell r="F2165" t="str">
            <v>UPONOR MULTI СКОТЧ 66M 50MM '1У</v>
          </cell>
        </row>
        <row r="2166">
          <cell r="C2166">
            <v>1088073</v>
          </cell>
          <cell r="F2166" t="str">
            <v>UPONOR MULTI СТРОИТЕЛЬНЫЙ НОЖ '1Щ</v>
          </cell>
        </row>
        <row r="2167">
          <cell r="C2167">
            <v>1006290</v>
          </cell>
          <cell r="F2167" t="str">
            <v>UPONOR SICCUS PS НАРЕЗЧИК КАНАЛОВ 14MM 230В '1C</v>
          </cell>
        </row>
        <row r="2168">
          <cell r="C2168" t="str">
            <v>Аксессуары для систем потолочного охлаждения</v>
          </cell>
          <cell r="F2168"/>
        </row>
        <row r="2169">
          <cell r="C2169">
            <v>1090933</v>
          </cell>
          <cell r="F2169" t="str">
            <v>UPONOR THERMATOP M РЕГИСТР 950X277MM '10У</v>
          </cell>
        </row>
        <row r="2170">
          <cell r="C2170">
            <v>1090934</v>
          </cell>
          <cell r="F2170" t="str">
            <v>UPONOR THERMATOP M РЕГИСТР 1350X277MM '10У</v>
          </cell>
        </row>
        <row r="2171">
          <cell r="C2171">
            <v>1090935</v>
          </cell>
          <cell r="F2171" t="str">
            <v>UPONOR THERMATOP M РЕГИСТР 1750X277MM '10У</v>
          </cell>
        </row>
        <row r="2172">
          <cell r="C2172">
            <v>1090936</v>
          </cell>
          <cell r="F2172" t="str">
            <v>UPONOR THERMATOP M РЕГИСТР 2150X277MM '10У</v>
          </cell>
        </row>
        <row r="2173">
          <cell r="C2173">
            <v>1090937</v>
          </cell>
          <cell r="F2173" t="str">
            <v>UPONOR THERMATOP M РЕГИСТР 2550X277MM '10У</v>
          </cell>
        </row>
        <row r="2174">
          <cell r="C2174">
            <v>1047319</v>
          </cell>
          <cell r="F2174" t="str">
            <v>UPONOR TEPORIS ГИПСОВАЯ ПАНЕЛЬ С EPS АКТИВНАЯ 2000X1200 ММ '1В</v>
          </cell>
        </row>
        <row r="2175">
          <cell r="C2175">
            <v>1020506</v>
          </cell>
          <cell r="F2175" t="str">
            <v>UPONOR TEPORIS ГИПСОВАЯ ПАНЕЛЬ С EPS ПАССИВНАЯ 2000X1200 ММ '1В</v>
          </cell>
        </row>
        <row r="2176">
          <cell r="C2176">
            <v>1061171</v>
          </cell>
          <cell r="F2176" t="str">
            <v>UPONOR RENOVIS ПАНЕЛЬ  2000X625MM '1И</v>
          </cell>
        </row>
        <row r="2177">
          <cell r="C2177">
            <v>1061172</v>
          </cell>
          <cell r="F2177" t="str">
            <v>UPONOR RENOVIS ПАНЕЛЬ  1200X625MM '1C</v>
          </cell>
        </row>
        <row r="2178">
          <cell r="C2178">
            <v>1061173</v>
          </cell>
          <cell r="F2178" t="str">
            <v>UPONOR RENOVIS ПАНЕЛЬ  800X625MM '1C</v>
          </cell>
        </row>
        <row r="2179">
          <cell r="C2179">
            <v>1063926</v>
          </cell>
          <cell r="F2179" t="str">
            <v>UPONOR RENOVIS ПАНЕЛЬ СПЛОШНАЯ DIAMANT 2000X625X15MM '1С</v>
          </cell>
        </row>
        <row r="2180">
          <cell r="C2180" t="str">
            <v>Системы управления</v>
          </cell>
          <cell r="F2180"/>
        </row>
        <row r="2181">
          <cell r="C2181">
            <v>1136056</v>
          </cell>
          <cell r="F2181" t="str">
            <v>USYSTEMS контроллер UH-6 230В '1С</v>
          </cell>
        </row>
        <row r="2182">
          <cell r="C2182">
            <v>1136058</v>
          </cell>
          <cell r="F2182" t="str">
            <v>USYSTEMS контроллер UH-8 230В '1С</v>
          </cell>
        </row>
        <row r="2183">
          <cell r="C2183">
            <v>1136057</v>
          </cell>
          <cell r="F2183" t="str">
            <v>USYSTEMS таймер TM4 230В '1С</v>
          </cell>
        </row>
        <row r="2184">
          <cell r="C2184">
            <v>1136059</v>
          </cell>
          <cell r="F2184" t="str">
            <v>USYSTEMS термостат с поворотным регулятором DS-SB 230В '1С</v>
          </cell>
        </row>
        <row r="2185">
          <cell r="C2185">
            <v>1136101</v>
          </cell>
          <cell r="F2185" t="str">
            <v>USYSTEMS термостат цифровой HTC белый '1С</v>
          </cell>
        </row>
        <row r="2186">
          <cell r="C2186">
            <v>1136102</v>
          </cell>
          <cell r="F2186" t="str">
            <v>USYSTEMS термостат цифровой HTC черный '1С</v>
          </cell>
        </row>
        <row r="2187">
          <cell r="C2187">
            <v>1136060</v>
          </cell>
          <cell r="F2187" t="str">
            <v>USYSTEMS цифровой термостат Slimline-E 230В с датчиком пола '1С</v>
          </cell>
        </row>
        <row r="2188">
          <cell r="C2188">
            <v>1136061</v>
          </cell>
          <cell r="F2188" t="str">
            <v>USYSTEMS датчик температуры пола MISС 103 230В '1С</v>
          </cell>
        </row>
        <row r="2189">
          <cell r="C2189">
            <v>1136062</v>
          </cell>
          <cell r="F2189" t="str">
            <v>USYSTEMS выносной датчик температуры 230В '1С</v>
          </cell>
        </row>
        <row r="2190">
          <cell r="C2190">
            <v>1136055</v>
          </cell>
          <cell r="F2190" t="str">
            <v>USYSTEMS исполнительный механизм TA230 230В '1С</v>
          </cell>
        </row>
        <row r="2191">
          <cell r="C2191">
            <v>1136980</v>
          </cell>
          <cell r="F2191" t="str">
            <v>Комплект системы управления для снеготаяния '1С</v>
          </cell>
        </row>
        <row r="2192">
          <cell r="C2192">
            <v>1093286</v>
          </cell>
          <cell r="F2192" t="str">
            <v>UPONOR SMATRIX WAVE СТАРТОВЫЙ КОМПЛЕКТ PULSE S '1У</v>
          </cell>
        </row>
        <row r="2193">
          <cell r="C2193">
            <v>1093289</v>
          </cell>
          <cell r="F2193" t="str">
            <v>UPONOR SMATRIX WAVE СТАРТОВЫЙ КОМПЛЕКТ PULSE L '1У</v>
          </cell>
        </row>
        <row r="2194">
          <cell r="C2194">
            <v>1093023</v>
          </cell>
          <cell r="F2194" t="str">
            <v>UPONOR SMATRIX WAVE КОНТРОЛЛЕР PULSE X-265 6-КАНАЛЬНЫЙ '1Ф</v>
          </cell>
        </row>
        <row r="2195">
          <cell r="C2195">
            <v>1093031</v>
          </cell>
          <cell r="F2195" t="str">
            <v>UPONOR SMATRIX PULSE КОММУНИКАЦИОННЫЙ МОДУЛЬ R-208 '1Ф</v>
          </cell>
        </row>
        <row r="2196">
          <cell r="C2196">
            <v>1093133</v>
          </cell>
          <cell r="F2196" t="str">
            <v>UPONOR SMATRIX WAVE ДОПОЛНИТЕЛЬНЫЙ МОДУЛЬ PULSE M-262 6-КАНАЛЬНЫЙ '1И</v>
          </cell>
        </row>
        <row r="2197">
          <cell r="C2197">
            <v>1090160</v>
          </cell>
          <cell r="F2197" t="str">
            <v>UPONOR SMATRIX WAVE КОНТРОЛЛЕР X-165 6-КАНАЛЬНЫЙ '1Щ</v>
          </cell>
        </row>
        <row r="2198">
          <cell r="C2198">
            <v>1090153</v>
          </cell>
          <cell r="F2198" t="str">
            <v>UPONOR SMATRIX WAVE ПАНЕЛЬ УПРАВЛЕНИЯ I-167 '1В</v>
          </cell>
        </row>
        <row r="2199">
          <cell r="C2199">
            <v>1090161</v>
          </cell>
          <cell r="F2199" t="str">
            <v>UPONOR SMATRIX WAVE SMART HOME МОДУЛЬ R-167 '1Щ</v>
          </cell>
        </row>
        <row r="2200">
          <cell r="C2200">
            <v>1071659</v>
          </cell>
          <cell r="F2200" t="str">
            <v>UPONOR SMATRIX WAVE ДОПОЛНИТЕЛЬНЫЙ МОДУЛЬ M-160 6-КАНАЛЬНЫЙ '1Щ</v>
          </cell>
        </row>
        <row r="2201">
          <cell r="C2201">
            <v>1087819</v>
          </cell>
          <cell r="F2201" t="str">
            <v>UPONOR SMATRIX WAVE ТЕРМОСТАТ ЦИФРОВОЙ+RH STYLE T-169 '1И</v>
          </cell>
        </row>
        <row r="2202">
          <cell r="C2202">
            <v>1087820</v>
          </cell>
          <cell r="F2202" t="str">
            <v>UPONOR SMATRIX WAVE ТЕРМОСТАТ ЦИФРОВОЙ+RH STYLE T-169 ЧЁРНЫЙ '1У</v>
          </cell>
        </row>
        <row r="2203">
          <cell r="C2203">
            <v>1090168</v>
          </cell>
          <cell r="F2203" t="str">
            <v>UPONOR SMATRIX WAVE ТЕРМОСТАТ ПРОГРАММИРУЕМЫЙ+RH T-168 '1И</v>
          </cell>
        </row>
        <row r="2204">
          <cell r="C2204">
            <v>1090166</v>
          </cell>
          <cell r="F2204" t="str">
            <v>UPONOR SMATRIX WAVE РЕЛЕ M-161 2-КАНАЛЬНОЕ '1Ф</v>
          </cell>
        </row>
        <row r="2205">
          <cell r="C2205">
            <v>1090163</v>
          </cell>
          <cell r="F2205" t="str">
            <v>UPONOR SMATRIX WAVE ТЕРМОСТАТ ЦИФРОВОЙ T-166 '1И</v>
          </cell>
        </row>
        <row r="2206">
          <cell r="C2206">
            <v>1090154</v>
          </cell>
          <cell r="F2206" t="str">
            <v>UPONOR SMATRIX WAVE ТЕРМОСТАТ СТАНДАРТНЫЙ T-165 '1И</v>
          </cell>
        </row>
        <row r="2207">
          <cell r="C2207">
            <v>1090155</v>
          </cell>
          <cell r="F2207" t="str">
            <v>UPONOR SMATRIX WAVE ТЕРМОСТАТ PUBLIC T-163 '1Ф</v>
          </cell>
        </row>
        <row r="2208">
          <cell r="C2208">
            <v>1087213</v>
          </cell>
          <cell r="F2208" t="str">
            <v>UPONOR SMATRIX WAVE РАДИАТОРНАЯ ТЕРМОСТАТИЧЕСКАЯ ГОЛОВКА T-162 '1У</v>
          </cell>
        </row>
        <row r="2209">
          <cell r="C2209">
            <v>1087818</v>
          </cell>
          <cell r="F2209" t="str">
            <v>UPONOR SMATRIX WAVE ДАТЧИК ТЕМПЕРАТУРЫ+RH STYLE T-161 '1У</v>
          </cell>
        </row>
        <row r="2210">
          <cell r="C2210">
            <v>1086262</v>
          </cell>
          <cell r="F2210" t="str">
            <v>UPONOR SMATRIX WAVE PLUS ТЕРМОСТАТ ЦИФРОВОЙ+RH T-167 '1Щ</v>
          </cell>
        </row>
        <row r="2211">
          <cell r="C2211">
            <v>1086260</v>
          </cell>
          <cell r="F2211" t="str">
            <v>UPONOR SMATRIX WAVE ТЕРМОСТАТ PUBLIC T-163 '1С</v>
          </cell>
        </row>
        <row r="2212">
          <cell r="C2212">
            <v>1093017</v>
          </cell>
          <cell r="F2212" t="str">
            <v>UPONOR SMATRIX BASE КОНТРОЛЛЕР PULSE X-245 BUS 6-КАНАЛЬНЫЙ '1Ф</v>
          </cell>
        </row>
        <row r="2213">
          <cell r="C2213">
            <v>1093134</v>
          </cell>
          <cell r="F2213" t="str">
            <v>UPONOR SMATRIX BASE ДОПОЛНИТЕЛЬНЫЙ МОДУЛЬ PULSE M-242 BUS 6-КАНАЛЬНЫЙ '1И</v>
          </cell>
        </row>
        <row r="2214">
          <cell r="C2214">
            <v>1093135</v>
          </cell>
          <cell r="F2214" t="str">
            <v>UPONOR SMATRIX BASE МОДУЛЬ-ЗВЕЗДА PULSE M-243 BUS 6-КАНАЛЬНЫЙ '1В</v>
          </cell>
        </row>
        <row r="2215">
          <cell r="C2215">
            <v>1071690</v>
          </cell>
          <cell r="F2215" t="str">
            <v>UPONOR SMATRIX BASE КОНТРОЛЛЕР X-145 BUS 6-КАНАЛЬНЫЙ '1Щ</v>
          </cell>
        </row>
        <row r="2216">
          <cell r="C2216">
            <v>1071686</v>
          </cell>
          <cell r="F2216" t="str">
            <v>UPONOR SMATRIX BASE ДОПОЛНИТЕЛЬНЫЙ МОДУЛЬ M-140 BUS 6-КАНАЛЬНЫЙ '1C</v>
          </cell>
        </row>
        <row r="2217">
          <cell r="C2217">
            <v>1071651</v>
          </cell>
          <cell r="F2217" t="str">
            <v>UPONOR SMATRIX BASE МОДУЛЬ-ЗВЕЗДА M-141 BUS 6-КАНАЛЬНЫЙ '1А</v>
          </cell>
        </row>
        <row r="2218">
          <cell r="C2218">
            <v>1087163</v>
          </cell>
          <cell r="F2218" t="str">
            <v>UPONOR SMATRIX BASE PRO КОМПЛЕКТ УПРАВЛЕНИЯ X-147 + I-147 BUS '1Ф</v>
          </cell>
        </row>
        <row r="2219">
          <cell r="C2219">
            <v>1087162</v>
          </cell>
          <cell r="F2219" t="str">
            <v>UPONOR SMATRIX BASE PRO КОНТРОЛЛЕР X-147 BUS 6-КАНАЛЬНЫЙ '1Ф</v>
          </cell>
        </row>
        <row r="2220">
          <cell r="C2220">
            <v>1087161</v>
          </cell>
          <cell r="F2220" t="str">
            <v>UPONOR SPI SMATRIX BASE PRO ПАНЕЛЬ УПРАВЛЕНИЯ I-147 BUS '1И</v>
          </cell>
        </row>
        <row r="2221">
          <cell r="C2221">
            <v>1120013</v>
          </cell>
          <cell r="F2221" t="str">
            <v>UPONOR SMATRIX BASE PRO КОНТРОЛЛЕР X-148 MODBUS RTU '1У</v>
          </cell>
        </row>
        <row r="2222">
          <cell r="C2222">
            <v>1087164</v>
          </cell>
          <cell r="F2222" t="str">
            <v>UPONOR SMATRIX BASE PRO ШЛЮЗ KNX R-147 '1И</v>
          </cell>
        </row>
        <row r="2223">
          <cell r="C2223">
            <v>1086978</v>
          </cell>
          <cell r="F2223" t="str">
            <v>UPONOR SMATRIX BASE ТАЙМЕР I-143 BUS '1С</v>
          </cell>
        </row>
        <row r="2224">
          <cell r="C2224">
            <v>1087813</v>
          </cell>
          <cell r="F2224" t="str">
            <v>UPONOR SMATRIX BASE ТЕРМОСТАТ ЦИФРОВОЙ+RH STYLE T-149 BUS '1Ф</v>
          </cell>
        </row>
        <row r="2225">
          <cell r="C2225">
            <v>1087814</v>
          </cell>
          <cell r="F2225" t="str">
            <v>UPONOR SMATRIX BASE ТЕРМОСТАТ ЦИФРОВОЙ+RH STYLE T-149 BUS ЧЁРНЫЙ '1И</v>
          </cell>
        </row>
        <row r="2226">
          <cell r="C2226">
            <v>1086977</v>
          </cell>
          <cell r="F2226" t="str">
            <v>UPONOR SMATRIX BASE ТЕРМОСТАТ ПРОГРАММИРУЕМЫЙ+ RH T-148 BUS '1В</v>
          </cell>
        </row>
        <row r="2227">
          <cell r="C2227">
            <v>1087166</v>
          </cell>
          <cell r="F2227" t="str">
            <v>UPONOR SMATRIX BASE PRO ТЕРМОСТАТ ЦИФРОВОЙ+RH T-147 BUS '1В</v>
          </cell>
        </row>
        <row r="2228">
          <cell r="C2228">
            <v>1086976</v>
          </cell>
          <cell r="F2228" t="str">
            <v>UPONOR SMATRIX BASE ТЕРМОСТАТ ЦИФРОВОЙ T-146 BUS '1Ф</v>
          </cell>
        </row>
        <row r="2229">
          <cell r="C2229">
            <v>1086975</v>
          </cell>
          <cell r="F2229" t="str">
            <v>UPONOR SMATRIX BASE ТЕРМОСТАТ СТАНДАРТНЫЙ T-145 BUS '1Ф</v>
          </cell>
        </row>
        <row r="2230">
          <cell r="C2230">
            <v>1086973</v>
          </cell>
          <cell r="F2230" t="str">
            <v>UPONOR SMATRIX BASE ТЕРМОСТАТ ВСТРАИВАЕМЫЙ T-144 BUS '1С</v>
          </cell>
        </row>
        <row r="2231">
          <cell r="C2231">
            <v>1086972</v>
          </cell>
          <cell r="F2231" t="str">
            <v>UPONOR SMATRIX BASE ТЕРМОСТАТ PUBLIC T-143 BUS '1У</v>
          </cell>
        </row>
        <row r="2232">
          <cell r="C2232">
            <v>1087812</v>
          </cell>
          <cell r="F2232" t="str">
            <v>UPONOR SMATRIX BASE PRO ДАТЧИК ТЕМПЕРАТУРЫ+RH STYLE T-141 BUS '1С</v>
          </cell>
        </row>
        <row r="2233">
          <cell r="C2233">
            <v>1122237</v>
          </cell>
          <cell r="F2233" t="str">
            <v>UPONOR SMATRIX BASE РАМКА ДЛЯ ДАТЧИКА T-141 '1С</v>
          </cell>
        </row>
        <row r="2234">
          <cell r="C2234">
            <v>1045570</v>
          </cell>
          <cell r="F2234" t="str">
            <v>UPONOR SMATRIX SMS-МОДУЛЬ R-56 CE/N/S 230В '1В</v>
          </cell>
        </row>
        <row r="2235">
          <cell r="C2235">
            <v>1071670</v>
          </cell>
          <cell r="F2235" t="str">
            <v>UPONOR SMATRIX BASE BUS-КАБЕЛЬ A-145 50M '1Ф</v>
          </cell>
        </row>
        <row r="2236">
          <cell r="C2236">
            <v>1071677</v>
          </cell>
          <cell r="F2236" t="str">
            <v>UPONOR SPI SMATRIX ТРАНСФОРМАТОР A-1XX '1С</v>
          </cell>
        </row>
        <row r="2237">
          <cell r="C2237">
            <v>1087821</v>
          </cell>
          <cell r="F2237" t="str">
            <v>UPONOR SMATRIX BASE РАМКА ДЛЯ ТЕРМОСТАТА STYLE T-149 A-14X '1У</v>
          </cell>
        </row>
        <row r="2238">
          <cell r="C2238">
            <v>1087822</v>
          </cell>
          <cell r="F2238" t="str">
            <v>UPONOR SMATRIX BASE РАМКА ДЛЯ ТЕРМОСТАТА STYLE T-149 A-14X ЧЁРНАЯ '1У</v>
          </cell>
        </row>
        <row r="2239">
          <cell r="C2239">
            <v>1086986</v>
          </cell>
          <cell r="F2239" t="str">
            <v>UPONOR SMATRIX КРЕПЁЖНАЯ ПЛАНКА T-X  A-1XX '1В</v>
          </cell>
        </row>
        <row r="2240">
          <cell r="C2240">
            <v>1071665</v>
          </cell>
          <cell r="F2240" t="str">
            <v>UPONOR SMATRIX КРЕПЁЖНАЯ ПЛАНКА T-X A-1XX СЕРАЯ '1Щ</v>
          </cell>
        </row>
        <row r="2241">
          <cell r="C2241">
            <v>1071684</v>
          </cell>
          <cell r="F2241" t="str">
            <v>UPONOR SMATRIX ДАТЧИК ТЕМПЕРАТУРЫ ПОЛА/ВЫНОСНОЙ S-1XX '1И</v>
          </cell>
        </row>
        <row r="2242">
          <cell r="C2242">
            <v>1071669</v>
          </cell>
          <cell r="F2242" t="str">
            <v>UPONOR SMATRIX BASE ТЕРМОСТАТ ВСТРАИВАЕМЫЙ T-144 BUS '1Щ</v>
          </cell>
        </row>
        <row r="2243">
          <cell r="C2243">
            <v>1071681</v>
          </cell>
          <cell r="F2243" t="str">
            <v>UPONOR SMATRIX BASE ТАЙМЕР I-143 BUS '1Щ</v>
          </cell>
        </row>
        <row r="2244">
          <cell r="C2244">
            <v>1083576</v>
          </cell>
          <cell r="F2244" t="str">
            <v>UPONOR SMATRIX РЕЛЕ ОТОПЛЕНИЕ/ОХЛАЖДЕНИЕ M-1XX 24В '1В</v>
          </cell>
        </row>
        <row r="2245">
          <cell r="C2245">
            <v>1083577</v>
          </cell>
          <cell r="F2245" t="str">
            <v>UPONOR SMATRIX РЕЛЕ ОТОПЛЕНИЕ/ОХЛАЖДЕНИЕ M-1XX 230В '1В</v>
          </cell>
        </row>
        <row r="2246">
          <cell r="C2246">
            <v>1063382</v>
          </cell>
          <cell r="F2246" t="str">
            <v>UPONOR RADIO 24V U@HOME МОДУЛЬ M-76 '1Щ</v>
          </cell>
        </row>
        <row r="2247">
          <cell r="C2247">
            <v>1000503</v>
          </cell>
          <cell r="F2247" t="str">
            <v>UPONOR RADIO 24V КРЕПЁЖНАЯ ПЛАНКА  БЕЛАЯ ДЛЯ ТЕРМОСТАТА T-75 '1Щ</v>
          </cell>
        </row>
        <row r="2248">
          <cell r="C2248">
            <v>1046115</v>
          </cell>
          <cell r="F2248" t="str">
            <v>UPONOR RADIO 24V КРЕПЁЖНАЯ ПЛАНКА  ТЁМНО-СЕРАЯ ДЛЯ ТЕРМОСТАТА T-75 '1Щ</v>
          </cell>
        </row>
        <row r="2249">
          <cell r="C2249">
            <v>1045572</v>
          </cell>
          <cell r="F2249" t="str">
            <v>UPONOR RADIO 24V ТЕРМОСТАТ PUBLIC T-54 '1Щ</v>
          </cell>
        </row>
        <row r="2250">
          <cell r="C2250">
            <v>1000518</v>
          </cell>
          <cell r="F2250" t="str">
            <v>UPONOR RADIO 24V УСИЛИТЕЛЬ РАДИОСИГНАЛА 230В '1В</v>
          </cell>
        </row>
        <row r="2251">
          <cell r="C2251">
            <v>1013008</v>
          </cell>
          <cell r="F2251" t="str">
            <v>UPONOR VARIO S ИСПОЛНИТЕЛЬНЫЙ МЕХАНИЗМ 24В НЗ, M30X1,5ВР '1Ф</v>
          </cell>
        </row>
        <row r="2252">
          <cell r="C2252">
            <v>1000138</v>
          </cell>
          <cell r="F2252" t="str">
            <v>UPONOR VARIO PLUS ИСПОЛНИТЕЛЬНЫЙ МЕХАНИЗМ 24В НЗ 30X1,5НР '1Ф</v>
          </cell>
        </row>
        <row r="2253">
          <cell r="C2253">
            <v>1090262</v>
          </cell>
          <cell r="F2253" t="str">
            <v>UPONOR VARIO PLUS ИСПОЛНИТЕЛЬНЫЙ МЕХАНИЗМ PRO 24В НЗ 30X1,5НР '1В</v>
          </cell>
        </row>
        <row r="2254">
          <cell r="C2254">
            <v>1087778</v>
          </cell>
          <cell r="F2254" t="str">
            <v>UPONOR VARIO S ИСПОЛНИТЕЛЬНЫЙ МЕХАНИЗМ НЗ, M30X1,5ВР 24В '1В</v>
          </cell>
        </row>
        <row r="2255">
          <cell r="C2255">
            <v>1083575</v>
          </cell>
          <cell r="F2255" t="str">
            <v>UPONOR SMATRIX ИСПОЛНИТЕЛЬНЫЙ МЕХАНИЗМ RETROFIT КОМПЛЕКТ НЗ, A-XXX 24В '1Ф</v>
          </cell>
        </row>
        <row r="2256">
          <cell r="C2256">
            <v>1071693</v>
          </cell>
          <cell r="F2256" t="str">
            <v>UPONOR SMATRIX MOVE КОНТРОЛЛЕР H X-157 ПРОВОДНОЙ '1И</v>
          </cell>
        </row>
        <row r="2257">
          <cell r="C2257">
            <v>1090165</v>
          </cell>
          <cell r="F2257" t="str">
            <v>UPONOR SPI SMATRIX MOVE АНТЕННА A-155 RADIO '1С</v>
          </cell>
        </row>
        <row r="2258">
          <cell r="C2258">
            <v>1119812</v>
          </cell>
          <cell r="F2258" t="str">
            <v>UPONOR FLUVIA MOVE PLUS ЭЛЕКТРОПРИВОД 230В '1С</v>
          </cell>
        </row>
        <row r="2259">
          <cell r="C2259">
            <v>1084560</v>
          </cell>
          <cell r="F2259" t="str">
            <v>UPONOR SPI FLUVIA MOVE PLUS ЭЛЕКТРОПРИВОД 230В '1С</v>
          </cell>
        </row>
        <row r="2260">
          <cell r="C2260">
            <v>1071661</v>
          </cell>
          <cell r="F2260" t="str">
            <v>UPONOR SMATRIX MOVE ДАТЧИК ТЕМПЕРАТУРЫ ПОДАЧИ/ОБРАТКИ S-152 '1С</v>
          </cell>
        </row>
        <row r="2261">
          <cell r="C2261">
            <v>1071671</v>
          </cell>
          <cell r="F2261" t="str">
            <v>UPONOR SMATRIX ДАТЧИК НАРУЖНОЙ ТЕМПЕРАТУРЫ S-1XX '1А</v>
          </cell>
        </row>
        <row r="2262">
          <cell r="C2262">
            <v>1087155</v>
          </cell>
          <cell r="F2262" t="str">
            <v>UPONOR SMATRIX MOVE PRO КОНТРОЛЛЕР X-159 '1А</v>
          </cell>
        </row>
        <row r="2263">
          <cell r="C2263">
            <v>1087158</v>
          </cell>
          <cell r="F2263" t="str">
            <v>UPONOR SMATRIX MOVE PRO КОМПЛЕКТ ДЛЯ СНЕГОТАЯНИЯ S-152 + S-158 '1А</v>
          </cell>
        </row>
        <row r="2264">
          <cell r="C2264">
            <v>1087156</v>
          </cell>
          <cell r="F2264" t="str">
            <v>UPONOR SPI SMATRIX MOVE PRO ДАТЧИК СНЕГА И ЛЬДА S-158 '1С</v>
          </cell>
        </row>
        <row r="2265">
          <cell r="C2265">
            <v>1087159</v>
          </cell>
          <cell r="F2265" t="str">
            <v>UPONOR SMATRIX MOVE PRO ДАТЧИК ВНУТРЕННЕЙ ТЕМПЕРАТУРЫ S-155 '1С</v>
          </cell>
        </row>
        <row r="2266">
          <cell r="C2266">
            <v>1087160</v>
          </cell>
          <cell r="F2266" t="str">
            <v>UPONOR SMATRIX MOVE PRO ДАТЧИК ВЛАЖНОСТИ S-157 '1С</v>
          </cell>
        </row>
        <row r="2267">
          <cell r="C2267">
            <v>1087165</v>
          </cell>
          <cell r="F2267" t="str">
            <v>UPONOR SMATRIX MOVE PRO КОМПЛЕКТ ДЛЯ ОХЛАЖДЕНИЯ S-159 '1С</v>
          </cell>
        </row>
        <row r="2268">
          <cell r="C2268">
            <v>1047846</v>
          </cell>
          <cell r="F2268" t="str">
            <v>UPONOR RADIO 24V ДАТЧИК ВЛАЖНОСТИ H-56 '1В</v>
          </cell>
        </row>
        <row r="2269">
          <cell r="C2269">
            <v>1088331</v>
          </cell>
          <cell r="F2269" t="str">
            <v>UPONOR BASE КОНТРОЛЛЕР X-24 6-КАНАЛЬНЫЙ 230В '1С</v>
          </cell>
        </row>
        <row r="2270">
          <cell r="C2270">
            <v>1089086</v>
          </cell>
          <cell r="F2270" t="str">
            <v>UPONOR BASE КОНТРОЛЛЕР С РЕЛЕ НАСОСА X-25 6-КАНАЛЬНЫЙ 230В '1С</v>
          </cell>
        </row>
        <row r="2271">
          <cell r="C2271">
            <v>1089087</v>
          </cell>
          <cell r="F2271" t="str">
            <v>UPONOR BASE КОНТРОЛЛЕР X-26 8-КАНАЛЬНЫЙ 230В '1С</v>
          </cell>
        </row>
        <row r="2272">
          <cell r="C2272">
            <v>1089088</v>
          </cell>
          <cell r="F2272" t="str">
            <v>UPONOR BASE КОНТРОЛЛЕР С РЕЛЕ НАСОСА X-27 8-КАНАЛЬНЫЙ 230В '1У</v>
          </cell>
        </row>
        <row r="2273">
          <cell r="C2273">
            <v>1058426</v>
          </cell>
          <cell r="F2273" t="str">
            <v>UPONOR BASE КОНТРОЛЛЕР X-23 6-КАНАЛЬНЫЙ 230В '1И</v>
          </cell>
        </row>
        <row r="2274">
          <cell r="C2274">
            <v>1058427</v>
          </cell>
          <cell r="F2274" t="str">
            <v>UPONOR BASE РЕЛЕ НАСОСА X-23 230В '1И</v>
          </cell>
        </row>
        <row r="2275">
          <cell r="C2275">
            <v>1058422</v>
          </cell>
          <cell r="F2275" t="str">
            <v>UPONOR BASE ТЕРМОСТАТ СТАНДАРТНЫЙ T-23 230В '1И</v>
          </cell>
        </row>
        <row r="2276">
          <cell r="C2276">
            <v>1058423</v>
          </cell>
          <cell r="F2276" t="str">
            <v>UPONOR BASE ТЕРМОСТАТ ВСТРАИВАЕМЫЙ T-24 230В '1С</v>
          </cell>
        </row>
        <row r="2277">
          <cell r="C2277">
            <v>1058424</v>
          </cell>
          <cell r="F2277" t="str">
            <v>UPONOR BASE ТЕРМОСТАТ ОТОПЛЕНИЕ/ОХЛАЖДЕНИЕ T-25 230В '1C</v>
          </cell>
        </row>
        <row r="2278">
          <cell r="C2278">
            <v>1058425</v>
          </cell>
          <cell r="F2278" t="str">
            <v>UPONOR BASE ТЕРМОСТАТ ЦИФРОВОЙ ПРОГРАММИРУЕМЫЙ T-26 230В '1И</v>
          </cell>
        </row>
        <row r="2279">
          <cell r="C2279">
            <v>1120075</v>
          </cell>
          <cell r="F2279" t="str">
            <v>UPONOR BASE ТЕРМОСТАТ ЦИФРОВОЙ T-27 230В '1И</v>
          </cell>
        </row>
        <row r="2280">
          <cell r="C2280">
            <v>1047459</v>
          </cell>
          <cell r="F2280" t="str">
            <v>UPONOR BASE ДАТЧИК ВЫНОСНОЙ 230В '1И</v>
          </cell>
        </row>
        <row r="2281">
          <cell r="C2281">
            <v>1013006</v>
          </cell>
          <cell r="F2281" t="str">
            <v>UPONOR VARIO S ИСПОЛНИТЕЛЬНЫЙ МЕХАНИЗМ 230В, НЗ, ВР M30X1,5 '1Ф</v>
          </cell>
        </row>
        <row r="2282">
          <cell r="C2282">
            <v>1005605</v>
          </cell>
          <cell r="F2282" t="str">
            <v>UPONOR VARIO PLUS ИСПОЛНИТЕЛЬНЫЙ МЕХАНИЗМ 230В НЗ 30X1,5НР '1И</v>
          </cell>
        </row>
        <row r="2283">
          <cell r="C2283">
            <v>1090263</v>
          </cell>
          <cell r="F2283" t="str">
            <v>UPONOR VARIO PLUS ИСПОЛНИТЕЛЬНЫЙ МЕХАНИЗМ PRO 230В НЗ 30X1,5НР '1В</v>
          </cell>
        </row>
        <row r="2284">
          <cell r="C2284">
            <v>1087763</v>
          </cell>
          <cell r="F2284" t="str">
            <v>UPONOR VARIO S ИСПОЛНИТЕЛЬНЫЙ МЕХАНИЗМ 230В, НЗ, ВР M30X1,5 '1В</v>
          </cell>
        </row>
        <row r="2285">
          <cell r="C2285">
            <v>1007249</v>
          </cell>
          <cell r="F2285" t="str">
            <v>UPONOR VARIO B ИСПОЛНИТЕЛЬНЫЙ МЕХАНИЗМ 24В НЗ 28X1,5ВР '1С</v>
          </cell>
        </row>
        <row r="2286">
          <cell r="C2286">
            <v>1022244</v>
          </cell>
          <cell r="F2286" t="str">
            <v>UPONOR VARIO B ИСПОЛНИТЕЛЬНЫЙ МЕХАНИЗМ 230В НЗ 28X1,5ВР '1П</v>
          </cell>
        </row>
        <row r="2287">
          <cell r="C2287">
            <v>1090264</v>
          </cell>
          <cell r="F2287" t="str">
            <v>UPONOR VARIO B ИСПОЛНИТЕЛЬНЫЙ МЕХАНИЗМ PRO 24В НЗ 28X1,5ВР '1В</v>
          </cell>
        </row>
        <row r="2288">
          <cell r="C2288">
            <v>1090265</v>
          </cell>
          <cell r="F2288" t="str">
            <v>UPONOR VARIO B ИСПОЛНИТЕЛЬНЫЙ МЕХАНИЗМ PRO 230В НЗ 28X1,5ВР '1В</v>
          </cell>
        </row>
        <row r="2289">
          <cell r="C2289" t="str">
            <v>Комплектующие для системы электрического напольного отопления</v>
          </cell>
          <cell r="F2289"/>
        </row>
        <row r="2290">
          <cell r="C2290">
            <v>1088656</v>
          </cell>
          <cell r="F2290" t="str">
            <v>UPONOR COMFORT E НАГРЕВАТЕЛЬНЫЙ МАТ 160-1 '1И</v>
          </cell>
        </row>
        <row r="2291">
          <cell r="C2291">
            <v>1088657</v>
          </cell>
          <cell r="F2291" t="str">
            <v>UPONOR COMFORT E НАГРЕВАТЕЛЬНЫЙ МАТ 160-1,5 '1И</v>
          </cell>
        </row>
        <row r="2292">
          <cell r="C2292">
            <v>1088658</v>
          </cell>
          <cell r="F2292" t="str">
            <v>UPONOR COMFORT E НАГРЕВАТЕЛЬНЫЙ МАТ 160-2 '1И</v>
          </cell>
        </row>
        <row r="2293">
          <cell r="C2293">
            <v>1088659</v>
          </cell>
          <cell r="F2293" t="str">
            <v>UPONOR COMFORT E НАГРЕВАТЕЛЬНЫЙ МАТ 160-2,5 '1И</v>
          </cell>
        </row>
        <row r="2294">
          <cell r="C2294">
            <v>1088660</v>
          </cell>
          <cell r="F2294" t="str">
            <v>UPONOR COMFORT E НАГРЕВАТЕЛЬНЫЙ МАТ 160-3 '1И</v>
          </cell>
        </row>
        <row r="2295">
          <cell r="C2295">
            <v>1088661</v>
          </cell>
          <cell r="F2295" t="str">
            <v>UPONOR COMFORT E НАГРЕВАТЕЛЬНЫЙ МАТ 160-4 '1А</v>
          </cell>
        </row>
        <row r="2296">
          <cell r="C2296">
            <v>1088662</v>
          </cell>
          <cell r="F2296" t="str">
            <v>UPONOR COMFORT E НАГРЕВАТЕЛЬНЫЙ МАТ 160-5 '1У</v>
          </cell>
        </row>
        <row r="2297">
          <cell r="C2297">
            <v>1088663</v>
          </cell>
          <cell r="F2297" t="str">
            <v>UPONOR COMFORT E НАГРЕВАТЕЛЬНЫЙ МАТ 160-6 '1И</v>
          </cell>
        </row>
        <row r="2298">
          <cell r="C2298">
            <v>1088664</v>
          </cell>
          <cell r="F2298" t="str">
            <v>UPONOR COMFORT E НАГРЕВАТЕЛЬНЫЙ МАТ 160-7 '1А</v>
          </cell>
        </row>
        <row r="2299">
          <cell r="C2299">
            <v>1088665</v>
          </cell>
          <cell r="F2299" t="str">
            <v>UPONOR COMFORT E НАГРЕВАТЕЛЬНЫЙ МАТ 160-8 '1У</v>
          </cell>
        </row>
        <row r="2300">
          <cell r="C2300">
            <v>1088666</v>
          </cell>
          <cell r="F2300" t="str">
            <v>UPONOR COMFORT E НАГРЕВАТЕЛЬНЫЙ МАТ 160-10 '1И</v>
          </cell>
        </row>
        <row r="2301">
          <cell r="C2301">
            <v>1088667</v>
          </cell>
          <cell r="F2301" t="str">
            <v>UPONOR COMFORT E НАГРЕВАТЕЛЬНЫЙ МАТ 160-12 '1А</v>
          </cell>
        </row>
        <row r="2302">
          <cell r="C2302">
            <v>1088684</v>
          </cell>
          <cell r="F2302" t="str">
            <v>UPONOR COMFORT E ФОЛЬГИРОВАННЫЙ НАГРЕВАТЕЛЬНЫЙ МАТ 140-1 '1С</v>
          </cell>
        </row>
        <row r="2303">
          <cell r="C2303">
            <v>1088685</v>
          </cell>
          <cell r="F2303" t="str">
            <v>UPONOR COMFORT E ФОЛЬГИРОВАННЫЙ НАГРЕВАТЕЛЬНЫЙ МАТ 140-2 '1С</v>
          </cell>
        </row>
        <row r="2304">
          <cell r="C2304">
            <v>1088686</v>
          </cell>
          <cell r="F2304" t="str">
            <v>UPONOR COMFORT E ФОЛЬГИРОВАННЫЙ НАГРЕВАТЕЛЬНЫЙ МАТ 140-3 '1У</v>
          </cell>
        </row>
        <row r="2305">
          <cell r="C2305">
            <v>1088687</v>
          </cell>
          <cell r="F2305" t="str">
            <v>UPONOR COMFORT E ФОЛЬГИРОВАННЫЙ НАГРЕВАТЕЛЬНЫЙ МАТ 140-4 '1У</v>
          </cell>
        </row>
        <row r="2306">
          <cell r="C2306">
            <v>1088688</v>
          </cell>
          <cell r="F2306" t="str">
            <v>UPONOR COMFORT E ФОЛЬГИРОВАННЫЙ НАГРЕВАТЕЛЬНЫЙ МАТ 140-5 '1С</v>
          </cell>
        </row>
        <row r="2307">
          <cell r="C2307">
            <v>1088689</v>
          </cell>
          <cell r="F2307" t="str">
            <v>UPONOR COMFORT E ФОЛЬГИРОВАННЫЙ НАГРЕВАТЕЛЬНЫЙ МАТ 140-6 '1У</v>
          </cell>
        </row>
        <row r="2308">
          <cell r="C2308">
            <v>1088690</v>
          </cell>
          <cell r="F2308" t="str">
            <v>UPONOR COMFORT E ФОЛЬГИРОВАННЫЙ НАГРЕВАТЕЛЬНЫЙ МАТ 140-7 '1У</v>
          </cell>
        </row>
        <row r="2309">
          <cell r="C2309">
            <v>1088691</v>
          </cell>
          <cell r="F2309" t="str">
            <v>UPONOR COMFORT E ФОЛЬГИРОВАННЫЙ НАГРЕВАТЕЛЬНЫЙ МАТ 140-8 '1С</v>
          </cell>
        </row>
        <row r="2310">
          <cell r="C2310">
            <v>1088692</v>
          </cell>
          <cell r="F2310" t="str">
            <v>UPONOR COMFORT E ФОЛЬГИРОВАННЫЙ НАГРЕВАТЕЛЬНЫЙ МАТ 140-9 '1У</v>
          </cell>
        </row>
        <row r="2311">
          <cell r="C2311">
            <v>1088693</v>
          </cell>
          <cell r="F2311" t="str">
            <v>UPONOR COMFORT E ФОЛЬГИРОВАННЫЙ НАГРЕВАТЕЛЬНЫЙ МАТ 140-10 '1У</v>
          </cell>
        </row>
        <row r="2312">
          <cell r="C2312">
            <v>1088707</v>
          </cell>
          <cell r="F2312" t="str">
            <v>UPONOR COMFORT E ТЕПЛОИЗОЛЯЦИОННАЯ ПАНЕЛЬ 5MM '5С</v>
          </cell>
        </row>
        <row r="2313">
          <cell r="C2313">
            <v>1088705</v>
          </cell>
          <cell r="F2313" t="str">
            <v>UPONOR COMFORT E ТЕРМОСТАТ С РЕГУЛЯТОРОМ T-85 230В '1В</v>
          </cell>
        </row>
        <row r="2314">
          <cell r="C2314">
            <v>1088819</v>
          </cell>
          <cell r="F2314" t="str">
            <v>UPONOR COMFORT E ТЕРМОСТАТ ЦИФРОВОЙ ПРОГРАММИРУЕМЫЙ ВСТРАИВАЕМЫЙ T-86 230В '1В</v>
          </cell>
        </row>
        <row r="2315">
          <cell r="C2315">
            <v>1088706</v>
          </cell>
          <cell r="F2315" t="str">
            <v>UPONOR COMFORT E ТЕРМОСТАТ ЦИФРОВОЙ ПРОГРАММИРУЕМЫЙ ВСТРАИВАЕМЫЙ T-87IF 230В '1В</v>
          </cell>
        </row>
        <row r="2316">
          <cell r="C2316">
            <v>1090944</v>
          </cell>
          <cell r="F2316" t="str">
            <v>UPONOR SPI ДАТЧИК ТЕМПЕРАТУРЫ ПОЛА ДЛЯ ТЕРМОСТАТОВ T-85 T-87 '1С</v>
          </cell>
        </row>
        <row r="2317">
          <cell r="C2317">
            <v>1090943</v>
          </cell>
          <cell r="F2317" t="str">
            <v>UPONOR SPI COMFORT E ЗАЩИТНАЯ ТРУБКА ДЛЯ ДАТЧИКА ПОЛА '1С</v>
          </cell>
        </row>
        <row r="2318">
          <cell r="C2318" t="str">
            <v>Геотермальные системы</v>
          </cell>
          <cell r="F2318"/>
        </row>
        <row r="2319">
          <cell r="C2319">
            <v>1060299</v>
          </cell>
          <cell r="F2319" t="str">
            <v>UPONOR GEO VERTIS ВЕРТИКАЛЬНЫЙ ГРУНТОВЫЙ ЗОНД U-ОБРАЗНЫЙ 40X2,4, PE100, PN10, 2X80М '1С</v>
          </cell>
        </row>
        <row r="2320">
          <cell r="C2320">
            <v>1048229</v>
          </cell>
          <cell r="F2320" t="str">
            <v>UPONOR GEO HORTIS ГРУНТОВЫЙ КОЛЛЕКТОР  ГОРИЗОНТАЛЬНЫЙ 40X2,4ММ, PE80, PN8, 500М '1Щ</v>
          </cell>
        </row>
        <row r="2321">
          <cell r="C2321">
            <v>1005376</v>
          </cell>
          <cell r="F2321" t="str">
            <v>UPONOR CONTEC НАПРАВЛЯЮЩИЙ ЭЛЕМЕНТ 20 ММ '10Щ</v>
          </cell>
        </row>
        <row r="2322">
          <cell r="C2322" t="str">
            <v>Теплоизолированные трубы для наружных сетей</v>
          </cell>
          <cell r="F2322"/>
        </row>
        <row r="2323">
          <cell r="C2323">
            <v>1135801</v>
          </cell>
          <cell r="F2323" t="str">
            <v>USYSTEMS труба Thermo Smart Single PE-RT 25x3,5/140 PN10 бухта 200м '1С</v>
          </cell>
        </row>
        <row r="2324">
          <cell r="C2324">
            <v>1135802</v>
          </cell>
          <cell r="F2324" t="str">
            <v>USYSTEMS труба Thermo Smart Single PE-RT 32x4,4/140 PN10 бухта 200м '1С</v>
          </cell>
        </row>
        <row r="2325">
          <cell r="C2325">
            <v>1135803</v>
          </cell>
          <cell r="F2325" t="str">
            <v>USYSTEMS труба Thermo Smart Twin PE-RT 2x25x3,5/175 PN10 бухта 200м '1С</v>
          </cell>
        </row>
        <row r="2326">
          <cell r="C2326">
            <v>1135805</v>
          </cell>
          <cell r="F2326" t="str">
            <v>USYSTEMS труба Thermo Smart Twin PE-RT 2x32x4,4/175 PN10 бухта 200м '1С</v>
          </cell>
        </row>
        <row r="2327">
          <cell r="C2327">
            <v>1135806</v>
          </cell>
          <cell r="F2327" t="str">
            <v>USYSTEMS труба Varia Smart Twin PE-RT 2x25x3,5/140 бухта 200м '1Ф</v>
          </cell>
        </row>
        <row r="2328">
          <cell r="C2328">
            <v>1135807</v>
          </cell>
          <cell r="F2328" t="str">
            <v>USYSTEMS труба Varia Smart Twin PE-RT 2x32x4,4/140 бухта 200м '1Ф</v>
          </cell>
        </row>
        <row r="2329">
          <cell r="C2329">
            <v>1135808</v>
          </cell>
          <cell r="F2329" t="str">
            <v>USYSTEMS труба Aqua Smart Single PE-RT 25x3,5/140 бухта 200м '1С</v>
          </cell>
        </row>
        <row r="2330">
          <cell r="C2330">
            <v>1135809</v>
          </cell>
          <cell r="F2330" t="str">
            <v>USYSTEMS труба Aqua Smart Single PE-RT 32x4,4/140 бухта 145-148м '1И</v>
          </cell>
        </row>
        <row r="2331">
          <cell r="C2331">
            <v>1135810</v>
          </cell>
          <cell r="F2331" t="str">
            <v>USYSTEMS труба Aqua Smart Single PE-RT 40x5,5/175 бухта 95-98м '1С</v>
          </cell>
        </row>
        <row r="2332">
          <cell r="C2332">
            <v>1135811</v>
          </cell>
          <cell r="F2332" t="str">
            <v>USYSTEMS труба Aqua Smart Single PE-RT 50x6,9/175 бухта 95-98м '1С</v>
          </cell>
        </row>
        <row r="2333">
          <cell r="C2333">
            <v>1135812</v>
          </cell>
          <cell r="F2333" t="str">
            <v>USYSTEMS труба Aqua Smart Single PE-RT 63x8,6/175 бухта 95-98м '1С</v>
          </cell>
        </row>
        <row r="2334">
          <cell r="C2334">
            <v>1135813</v>
          </cell>
          <cell r="F2334" t="str">
            <v>USYSTEMS труба Aqua Smart Single PE-RT 75x10,3/200 бухта 95-98м '1А</v>
          </cell>
        </row>
        <row r="2335">
          <cell r="C2335">
            <v>1135814</v>
          </cell>
          <cell r="F2335" t="str">
            <v>USYSTEMS труба Aqua Smart Single PE-RT 90x12,3/200 бухта 95-98м '1И</v>
          </cell>
        </row>
        <row r="2336">
          <cell r="C2336">
            <v>1135815</v>
          </cell>
          <cell r="F2336" t="str">
            <v>USYSTEMS труба Aqua Smart Single PE-RT 110x15,1/200 бухта 95-98м '1А</v>
          </cell>
        </row>
        <row r="2337">
          <cell r="C2337">
            <v>1135816</v>
          </cell>
          <cell r="F2337" t="str">
            <v>USYSTEMS труба Aqua Smart Twin PE-RT 25x3,5-20x2,8/140 бухта 200м '1А</v>
          </cell>
        </row>
        <row r="2338">
          <cell r="C2338">
            <v>1135817</v>
          </cell>
          <cell r="F2338" t="str">
            <v>USYSTEMS труба Aqua Smart Twin PE-RT 32x4,4-20x2,8/175 бухта 145-148м '1И</v>
          </cell>
        </row>
        <row r="2339">
          <cell r="C2339">
            <v>1135818</v>
          </cell>
          <cell r="F2339" t="str">
            <v>USYSTEMS труба Aqua Smart Twin PE-RT 32x4,4-25x3,5/175 бухта 145-148м '1А</v>
          </cell>
        </row>
        <row r="2340">
          <cell r="C2340">
            <v>1135819</v>
          </cell>
          <cell r="F2340" t="str">
            <v>USYSTEMS труба Aqua Smart Twin PE-RT 40x5,5-25x3,5/175 бухта 95-98м '1А</v>
          </cell>
        </row>
        <row r="2341">
          <cell r="C2341">
            <v>1135820</v>
          </cell>
          <cell r="F2341" t="str">
            <v>USYSTEMS труба Aqua Smart Twin PE-RT 40x5,5-32x4,4/175 бухта 95-98м '1А</v>
          </cell>
        </row>
        <row r="2342">
          <cell r="C2342">
            <v>1135821</v>
          </cell>
          <cell r="F2342" t="str">
            <v>USYSTEMS труба Aqua Smart Twin PE-RT 50x6,9-32x4,4/175 бухта 95-98м '1С</v>
          </cell>
        </row>
        <row r="2343">
          <cell r="C2343">
            <v>1135822</v>
          </cell>
          <cell r="F2343" t="str">
            <v>USYSTEMS труба Aqua Smart Twin PE-RT 50x6,9-40x5,5/200 бухта 95-98м '1А</v>
          </cell>
        </row>
        <row r="2344">
          <cell r="C2344">
            <v>1135823</v>
          </cell>
          <cell r="F2344" t="str">
            <v>USYSTEMS труба Quattro Smart PE-RT 2x25x3,5-25x3,5-20x2,8/175 бухта 200м '1С</v>
          </cell>
        </row>
        <row r="2345">
          <cell r="C2345">
            <v>1135824</v>
          </cell>
          <cell r="F2345" t="str">
            <v>USYSTEMS труба Quattro Smart PE-RT 2x25x3,5-2x25x3,5/175 бухта 200м '1С</v>
          </cell>
        </row>
        <row r="2346">
          <cell r="C2346">
            <v>1135825</v>
          </cell>
          <cell r="F2346" t="str">
            <v>USYSTEMS труба Quattro Smart PE-RT 2x32x4,4-25x3,5-20x2,8/175 бухта 200м '1С</v>
          </cell>
        </row>
        <row r="2347">
          <cell r="C2347">
            <v>1135826</v>
          </cell>
          <cell r="F2347" t="str">
            <v>USYSTEMS труба Quattro Smart PE-RT 2x32x4,4-2x25x3,5/175 бухта 200м '1С</v>
          </cell>
        </row>
        <row r="2348">
          <cell r="C2348">
            <v>1135827</v>
          </cell>
          <cell r="F2348" t="str">
            <v>USYSTEMS труба Quattro Smart PE-RT 2x32x4,4-32x4,4-20x2,8/175 бухта 200м '1С</v>
          </cell>
        </row>
        <row r="2349">
          <cell r="C2349">
            <v>1135828</v>
          </cell>
          <cell r="F2349" t="str">
            <v>USYSTEMS труба Quattro Smart PE-RT 2x32x4,4-32x4,4-25x3,5/175 бухта 200м '1С</v>
          </cell>
        </row>
        <row r="2350">
          <cell r="C2350">
            <v>1135829</v>
          </cell>
          <cell r="F2350" t="str">
            <v>USYSTEMS труба Quattro Smart PE-RT 2x32x4,4-2x32x4,4/175 бухта 200м '1С</v>
          </cell>
        </row>
        <row r="2351">
          <cell r="C2351">
            <v>1135830</v>
          </cell>
          <cell r="F2351" t="str">
            <v>USYSTEMS труба Quattro Smart PE-RT 2x40x3,7-32x4,4-20x2,8/200 бухта 95-98м '1Ф</v>
          </cell>
        </row>
        <row r="2352">
          <cell r="C2352">
            <v>1135831</v>
          </cell>
          <cell r="F2352" t="str">
            <v>USYSTEMS труба Quattro Smart PE-RT 2x40x3,7-40x5,5-25x3,5/200 бухта 95-98м '1Ф</v>
          </cell>
        </row>
        <row r="2353">
          <cell r="C2353">
            <v>1135832</v>
          </cell>
          <cell r="F2353" t="str">
            <v>USYSTEMS труба Quattro Smart Midi PE-RT 2x25x3,5-25x3,5-20x2,8/140 бухта 200м '1С</v>
          </cell>
        </row>
        <row r="2354">
          <cell r="C2354">
            <v>1135833</v>
          </cell>
          <cell r="F2354" t="str">
            <v>USYSTEMS труба Quattro Smart Midi PE-RT 2x32x4,4-25x3,5-20x2,8/140 бухта 200м '1С</v>
          </cell>
        </row>
        <row r="2355">
          <cell r="C2355">
            <v>1135834</v>
          </cell>
          <cell r="F2355" t="str">
            <v>USYSTEMS труба Quattro Smart Midi PE-RT 2x40x3,7-32x4,4-25x3,5/175 бухта 95-98м '1Ф</v>
          </cell>
        </row>
        <row r="2356">
          <cell r="C2356">
            <v>1136701</v>
          </cell>
          <cell r="F2356" t="str">
            <v>USYSTEMS труба Thermo Single PE-Xa 25x2,3/140 PN6 бухта 200м '1Ф</v>
          </cell>
        </row>
        <row r="2357">
          <cell r="C2357">
            <v>1136702</v>
          </cell>
          <cell r="F2357" t="str">
            <v>USYSTEMS труба Thermo Single PE-Xa 32x2,9/140 PN6 бухта 200м '1Ф</v>
          </cell>
        </row>
        <row r="2358">
          <cell r="C2358">
            <v>1136703</v>
          </cell>
          <cell r="F2358" t="str">
            <v>USYSTEMS труба Thermo Single PE-Xa 40x3,7/175 PN6 бухта 200м '1Ф</v>
          </cell>
        </row>
        <row r="2359">
          <cell r="C2359">
            <v>1136704</v>
          </cell>
          <cell r="F2359" t="str">
            <v>USYSTEMS труба Thermo Single PE-Xa 50x4,6/175 PN6 бухта 200м '1Ф</v>
          </cell>
        </row>
        <row r="2360">
          <cell r="C2360">
            <v>1136705</v>
          </cell>
          <cell r="F2360" t="str">
            <v>USYSTEMS труба Thermo Single PE-Xa 63x5,8/175 PN6 бухта 200м '1Ф</v>
          </cell>
        </row>
        <row r="2361">
          <cell r="C2361">
            <v>1136706</v>
          </cell>
          <cell r="F2361" t="str">
            <v>USYSTEMS труба Thermo Single PE-Xa 75x6,8/200 PN6 бухта 100м '1Ф</v>
          </cell>
        </row>
        <row r="2362">
          <cell r="C2362">
            <v>1136707</v>
          </cell>
          <cell r="F2362" t="str">
            <v>USYSTEMS труба Thermo Single PE-Xa 90x8,2/200 PN6 бухта 100м '1Ф</v>
          </cell>
        </row>
        <row r="2363">
          <cell r="C2363">
            <v>1136708</v>
          </cell>
          <cell r="F2363" t="str">
            <v>USYSTEMS труба Thermo Single PE-Xa 110x10,0/200 PN6 бухта 100м '1Ф</v>
          </cell>
        </row>
        <row r="2364">
          <cell r="C2364">
            <v>1136709</v>
          </cell>
          <cell r="F2364" t="str">
            <v>USYSTEMS труба Thermo Single PE-Xa 25x3,5/140 PN10 бухта 200м '1С</v>
          </cell>
        </row>
        <row r="2365">
          <cell r="C2365">
            <v>1136710</v>
          </cell>
          <cell r="F2365" t="str">
            <v>USYSTEMS труба Thermo Single PE-Xa 32x4,4/140 PN10 бухта 200м '1С</v>
          </cell>
        </row>
        <row r="2366">
          <cell r="C2366">
            <v>1136711</v>
          </cell>
          <cell r="F2366" t="str">
            <v>USYSTEMS труба Thermo Single PE-Xa 40x5,5/175 PN10 бухта 200м '1С</v>
          </cell>
        </row>
        <row r="2367">
          <cell r="C2367">
            <v>1136712</v>
          </cell>
          <cell r="F2367" t="str">
            <v>USYSTEMS труба Thermo Single PE-Xa 50x6,9/175 PN10 бухта 200м '1С</v>
          </cell>
        </row>
        <row r="2368">
          <cell r="C2368">
            <v>1136713</v>
          </cell>
          <cell r="F2368" t="str">
            <v>USYSTEMS труба Thermo Single PE-Xa 63x8,6/175 PN10 бухта 200м '1С</v>
          </cell>
        </row>
        <row r="2369">
          <cell r="C2369">
            <v>1136714</v>
          </cell>
          <cell r="F2369" t="str">
            <v>USYSTEMS труба Thermo Single PE-Xa 75x10,3/200 PN10 бухта 100м '1С</v>
          </cell>
        </row>
        <row r="2370">
          <cell r="C2370">
            <v>1136715</v>
          </cell>
          <cell r="F2370" t="str">
            <v>USYSTEMS труба Thermo Single PE-Xa 90x12,3/200 PN10 бухта 100м '1Ф</v>
          </cell>
        </row>
        <row r="2371">
          <cell r="C2371">
            <v>1136716</v>
          </cell>
          <cell r="F2371" t="str">
            <v>USYSTEMS труба Thermo Single PE-Xa 110x15,1/200 PN10 бухта 100м '1Ф</v>
          </cell>
        </row>
        <row r="2372">
          <cell r="C2372">
            <v>1136717</v>
          </cell>
          <cell r="F2372" t="str">
            <v>USYSTEMS труба Thermo Twin PE-Xa 2x25x2,3/175 PN6 бухта 200м '1Ф</v>
          </cell>
        </row>
        <row r="2373">
          <cell r="C2373">
            <v>1136718</v>
          </cell>
          <cell r="F2373" t="str">
            <v>USYSTEMS труба Thermo Twin PE-Xa 2x32x2,9/175 PN6 бухта 200м '1Ф</v>
          </cell>
        </row>
        <row r="2374">
          <cell r="C2374">
            <v>1136719</v>
          </cell>
          <cell r="F2374" t="str">
            <v>USYSTEMS труба Thermo Twin PE-Xa 2x40x3,7/175 PN6 бухта 200м '1Ф</v>
          </cell>
        </row>
        <row r="2375">
          <cell r="C2375">
            <v>1136720</v>
          </cell>
          <cell r="F2375" t="str">
            <v>USYSTEMS труба Thermo Twin PE-Xa 2x50x4,6/200 PN6 бухта 100м '1Ф</v>
          </cell>
        </row>
        <row r="2376">
          <cell r="C2376">
            <v>1136721</v>
          </cell>
          <cell r="F2376" t="str">
            <v>USYSTEMS труба Thermo Twin PE-Xa 2x63x5,8/200 PN6 бухта 100м '1Ф</v>
          </cell>
        </row>
        <row r="2377">
          <cell r="C2377">
            <v>1136722</v>
          </cell>
          <cell r="F2377" t="str">
            <v>USYSTEMS труба Thermo Twin 2x25x3,5/175 PN10 бухта 200м '1С</v>
          </cell>
        </row>
        <row r="2378">
          <cell r="C2378">
            <v>1136723</v>
          </cell>
          <cell r="F2378" t="str">
            <v>USYSTEMS труба Thermo Twin 2x32x4,4/175 PN10 бухта 200м '1С</v>
          </cell>
        </row>
        <row r="2379">
          <cell r="C2379">
            <v>1136724</v>
          </cell>
          <cell r="F2379" t="str">
            <v>USYSTEMS труба Thermo Twin Труба 2x40x5,5/175 PN10 бухта 200м '1С</v>
          </cell>
        </row>
        <row r="2380">
          <cell r="C2380">
            <v>1136725</v>
          </cell>
          <cell r="F2380" t="str">
            <v>USYSTEMS труба Thermo Twin Труба 2x50x6,9/200 PN10 бухта 100м '1С</v>
          </cell>
        </row>
        <row r="2381">
          <cell r="C2381">
            <v>1136726</v>
          </cell>
          <cell r="F2381" t="str">
            <v>USYSTEMS труба Thermo Twin PE-Xa 2x63x8,6/200 PN10 бухта 100м '1С</v>
          </cell>
        </row>
        <row r="2382">
          <cell r="C2382">
            <v>1136727</v>
          </cell>
          <cell r="F2382" t="str">
            <v>USYSTEMS труба Varia Single PE-Xa 40x3,7/140 PN6 бухта 200м '1С</v>
          </cell>
        </row>
        <row r="2383">
          <cell r="C2383">
            <v>1136728</v>
          </cell>
          <cell r="F2383" t="str">
            <v>USYSTEMS труба Varia Single PE-Xa 50x4,6/140 PN6 бухта 200м '1Ф</v>
          </cell>
        </row>
        <row r="2384">
          <cell r="C2384">
            <v>1136729</v>
          </cell>
          <cell r="F2384" t="str">
            <v>USYSTEMS труба Varia Single PE-Xa 63x5,8/140 PN6 бухта 200м '1Ф</v>
          </cell>
        </row>
        <row r="2385">
          <cell r="C2385">
            <v>1136730</v>
          </cell>
          <cell r="F2385" t="str">
            <v>USYSTEMS труба Varia Single PE-Xa 75x6,8/175 PN6 бухта 200м '1Ф</v>
          </cell>
        </row>
        <row r="2386">
          <cell r="C2386">
            <v>1136731</v>
          </cell>
          <cell r="F2386" t="str">
            <v>USYSTEMS труба Varia Single PE-Xa 90x8,2/175 PN6 бухта 100м '1Ф</v>
          </cell>
        </row>
        <row r="2387">
          <cell r="C2387">
            <v>1136732</v>
          </cell>
          <cell r="F2387" t="str">
            <v>USYSTEMS труба Varia Single PE-Xa 110x10,0/175 PN6 бухта 100м '1Ф</v>
          </cell>
        </row>
        <row r="2388">
          <cell r="C2388">
            <v>1136733</v>
          </cell>
          <cell r="F2388" t="str">
            <v>USYSTEMS труба Varia Single PE-Xa 125x11,4/200 PN6 бухта 120м '1Ф</v>
          </cell>
        </row>
        <row r="2389">
          <cell r="C2389">
            <v>1136734</v>
          </cell>
          <cell r="F2389" t="str">
            <v>USYSTEMS труба Varia Twin PE-Xa 2x25x2,3/140 PN6 бухта 200м '1Ф</v>
          </cell>
        </row>
        <row r="2390">
          <cell r="C2390">
            <v>1136735</v>
          </cell>
          <cell r="F2390" t="str">
            <v>USYSTEMS труба Varia Twin PE-Xa 2x32x2,9/140 PN6 бухта 200м '1Ф</v>
          </cell>
        </row>
        <row r="2391">
          <cell r="C2391">
            <v>1136736</v>
          </cell>
          <cell r="F2391" t="str">
            <v>USYSTEMS труба Varia Twin PE-Xa 2x40x3,7/140 PN6 бухта 200м '1Ф</v>
          </cell>
        </row>
        <row r="2392">
          <cell r="C2392">
            <v>1136737</v>
          </cell>
          <cell r="F2392" t="str">
            <v>USYSTEMS труба Varia Twin PE-Xa 2x50x4,6/175 PN6 бухта 200м '1Ф</v>
          </cell>
        </row>
        <row r="2393">
          <cell r="C2393">
            <v>1136738</v>
          </cell>
          <cell r="F2393" t="str">
            <v>USYSTEMS труба Varia Twin PE-Xa 2x25x3,5/140 PN10 бухта 200м '1С</v>
          </cell>
        </row>
        <row r="2394">
          <cell r="C2394">
            <v>1136739</v>
          </cell>
          <cell r="F2394" t="str">
            <v>USYSTEMS труба Varia Twin PE-Xa 2x32x4,4/140 PN10 бухта 200м '1С</v>
          </cell>
        </row>
        <row r="2395">
          <cell r="C2395">
            <v>1136740</v>
          </cell>
          <cell r="F2395" t="str">
            <v>USYSTEMS труба Aqua Single PE-Xa 25x3,5/140 PN10 бухта 200 '1С</v>
          </cell>
        </row>
        <row r="2396">
          <cell r="C2396">
            <v>1136741</v>
          </cell>
          <cell r="F2396" t="str">
            <v>USYSTEMS труба Aqua Single PE-Xa 32x4,4/140 PN10 бухта 200м '1И</v>
          </cell>
        </row>
        <row r="2397">
          <cell r="C2397">
            <v>1136742</v>
          </cell>
          <cell r="F2397" t="str">
            <v>USYSTEMS труба Aqua Single PE-Xa 40x5,5/175 PN10 бухта 200м '1С</v>
          </cell>
        </row>
        <row r="2398">
          <cell r="C2398">
            <v>1136743</v>
          </cell>
          <cell r="F2398" t="str">
            <v>USYSTEMS труба Aqua Single PE-Xa 50x6,9/175 PN10 бухта 200м '1C</v>
          </cell>
        </row>
        <row r="2399">
          <cell r="C2399">
            <v>1136744</v>
          </cell>
          <cell r="F2399" t="str">
            <v>USYSTEMS труба Aqua Single PE-Xa 63x8,6/175 PN10 бухта 200м '1C</v>
          </cell>
        </row>
        <row r="2400">
          <cell r="C2400">
            <v>1136745</v>
          </cell>
          <cell r="F2400" t="str">
            <v>USYSTEMS труба Aqua Single PE-Xa 75x10,3/200 PN10 бухта 100м '1А</v>
          </cell>
        </row>
        <row r="2401">
          <cell r="C2401">
            <v>1136746</v>
          </cell>
          <cell r="F2401" t="str">
            <v>USYSTEMS труба Aqua Single PE-Xa 90x12,3/200 PN10 бухта 100м '1И</v>
          </cell>
        </row>
        <row r="2402">
          <cell r="C2402">
            <v>1136747</v>
          </cell>
          <cell r="F2402" t="str">
            <v>USYSTEMS труба Aqua Single PE-Xa 110x15,1/200 PN10 бухта 100м '1А</v>
          </cell>
        </row>
        <row r="2403">
          <cell r="C2403">
            <v>1136748</v>
          </cell>
          <cell r="F2403" t="str">
            <v>USYSTEMS труба Aqua Twin PE-Xa 25x3,5-20X2,8/140 PN10 бухта 200м '1С</v>
          </cell>
        </row>
        <row r="2404">
          <cell r="C2404">
            <v>1136749</v>
          </cell>
          <cell r="F2404" t="str">
            <v>USYSTEMS труба Aqua Twin PE-Xa 32x4,4-20X2,8/175 PN10 бухта 200м '1С</v>
          </cell>
        </row>
        <row r="2405">
          <cell r="C2405">
            <v>1136750</v>
          </cell>
          <cell r="F2405" t="str">
            <v>USYSTEMS труба Aqua Twin PE-Xa 32x4,4-25x3,5/175 PN10 бухта 200м '1С</v>
          </cell>
        </row>
        <row r="2406">
          <cell r="C2406">
            <v>1136751</v>
          </cell>
          <cell r="F2406" t="str">
            <v>USYSTEMS труба Aqua Twin PE-Xa 40x5,5-25x3,5/175 PN10 бухта 200м '1С</v>
          </cell>
        </row>
        <row r="2407">
          <cell r="C2407">
            <v>1136752</v>
          </cell>
          <cell r="F2407" t="str">
            <v>USYSTEMS труба Aqua Twin PE-Xa 40x5,5-32x4,4/175 PN10 бухта 200м '1С</v>
          </cell>
        </row>
        <row r="2408">
          <cell r="C2408">
            <v>1136753</v>
          </cell>
          <cell r="F2408" t="str">
            <v>USYSTEMS труба Aqua Twin PE-Xa 50x6,9-32x4,4/175 PN10 бухта 200м '1С</v>
          </cell>
        </row>
        <row r="2409">
          <cell r="C2409">
            <v>1136754</v>
          </cell>
          <cell r="F2409" t="str">
            <v>USYSTEMS труба Aqua Twin PE-Xa 50x6,9-40x5,5/200 PN10 бухта 100м '1С</v>
          </cell>
        </row>
        <row r="2410">
          <cell r="C2410">
            <v>1136755</v>
          </cell>
          <cell r="F2410" t="str">
            <v>USYSTEMS труба Quattro PE-Xa 2x25x2,3-25x3,5-20X2,8/175 бухта 200м '1Ф</v>
          </cell>
        </row>
        <row r="2411">
          <cell r="C2411">
            <v>1136756</v>
          </cell>
          <cell r="F2411" t="str">
            <v>USYSTEMS труба Quattro PE-Xa 2x25x2,3-2x25x3,5/175 бухта 200м '1Ф</v>
          </cell>
        </row>
        <row r="2412">
          <cell r="C2412">
            <v>1136757</v>
          </cell>
          <cell r="F2412" t="str">
            <v>USYSTEMS труба Quattro PE-Xa 2x32x2,9-25x3,5-20X2,8/175 бухта 200м '1Ф</v>
          </cell>
        </row>
        <row r="2413">
          <cell r="C2413">
            <v>1136758</v>
          </cell>
          <cell r="F2413" t="str">
            <v>USYSTEMS труба Quattro PE-Xa 2x32x2,9-2x25x3,5/175 бухта 200м '1Ф</v>
          </cell>
        </row>
        <row r="2414">
          <cell r="C2414">
            <v>1136759</v>
          </cell>
          <cell r="F2414" t="str">
            <v>USYSTEMS труба Quattro PE-Xa 2x32x2,9-32x4,4-20X2,8/175 бухта 200м '1Ф</v>
          </cell>
        </row>
        <row r="2415">
          <cell r="C2415">
            <v>1136760</v>
          </cell>
          <cell r="F2415" t="str">
            <v>USYSTEMS труба Quattro PE-Xa 2x32x2,9-32x4,4-25x3,5/175 бухта 200м '1Ф</v>
          </cell>
        </row>
        <row r="2416">
          <cell r="C2416">
            <v>1136761</v>
          </cell>
          <cell r="F2416" t="str">
            <v>USYSTEMS труба Quattro PE-Xa 2x32x2,9-2x32x4,4/175 бухта 200м '1Ф</v>
          </cell>
        </row>
        <row r="2417">
          <cell r="C2417">
            <v>1136762</v>
          </cell>
          <cell r="F2417" t="str">
            <v>USYSTEMS труба Quattro PE-Xa 2x40x3,7-32x4,4-20X2,8/200 бухта 100м '1Ф</v>
          </cell>
        </row>
        <row r="2418">
          <cell r="C2418">
            <v>1136763</v>
          </cell>
          <cell r="F2418" t="str">
            <v>USYSTEMS труба Quattro PE-Xa 2x40x3,7-40x5,5-25x3,5/200 бухта 100м '1Ф</v>
          </cell>
        </row>
        <row r="2419">
          <cell r="C2419">
            <v>1136771</v>
          </cell>
          <cell r="F2419" t="str">
            <v>USYSTEMS труба Quattro Midi PE-Xa 2x25x2,3-25x3,5-20X2,8/140 бухта 200м '1Ф</v>
          </cell>
        </row>
        <row r="2420">
          <cell r="C2420">
            <v>1136772</v>
          </cell>
          <cell r="F2420" t="str">
            <v>USYSTEMS труба Quattro Midi PE-Xa 2x32x2,9-25x3,5-20X2,8/140 бухта 200м '1Ф</v>
          </cell>
        </row>
        <row r="2421">
          <cell r="C2421">
            <v>1136773</v>
          </cell>
          <cell r="F2421" t="str">
            <v>USYSTEMS труба Quattro Midi PE-Xa 2x40x3,7-32x4,4-25x3,5/175 бухта 200м '1Ф</v>
          </cell>
        </row>
        <row r="2422">
          <cell r="C2422">
            <v>1136764</v>
          </cell>
          <cell r="F2422" t="str">
            <v>USYSTEMS труба Quattro PE-Xa 2x25x3,5-25x3,5-20X2,8/175 PN10 бухта 200м '1С</v>
          </cell>
        </row>
        <row r="2423">
          <cell r="C2423">
            <v>1136765</v>
          </cell>
          <cell r="F2423" t="str">
            <v>USYSTEMS труба Quattro PE-Xa 2x25x3,5-2x25x3,5/175 PN10 бухта 200м '1С</v>
          </cell>
        </row>
        <row r="2424">
          <cell r="C2424">
            <v>1136766</v>
          </cell>
          <cell r="F2424" t="str">
            <v>USYSTEMS труба Quattro PE-Xa 2x32x4,4-25x3,5-20X2,8/175 PN10 бухта 200м '1С</v>
          </cell>
        </row>
        <row r="2425">
          <cell r="C2425">
            <v>1136767</v>
          </cell>
          <cell r="F2425" t="str">
            <v>USYSTEMS труба Quattro PE-Xa 2x32x4,4-2x25x3,5/175 PN10 бухта 200м '1С</v>
          </cell>
        </row>
        <row r="2426">
          <cell r="C2426">
            <v>1136768</v>
          </cell>
          <cell r="F2426" t="str">
            <v>USYSTEMS труба Quattro PE-Xa 2x32x4,4-32x4,4-20X2,8/175 PN10 бухта 200м '1С</v>
          </cell>
        </row>
        <row r="2427">
          <cell r="C2427">
            <v>1136769</v>
          </cell>
          <cell r="F2427" t="str">
            <v>USYSTEMS труба Quattro PE-Xa 2x32x4,4-32x4,4-25x3,5/175 PN10 бухта 200м '1С</v>
          </cell>
        </row>
        <row r="2428">
          <cell r="C2428">
            <v>1136770</v>
          </cell>
          <cell r="F2428" t="str">
            <v>USYSTEMS труба Quattro PE-Xa 2x32x4,4-2x32x4,4/175 PN10 бухта 200м '1С</v>
          </cell>
        </row>
        <row r="2429">
          <cell r="C2429">
            <v>1136774</v>
          </cell>
          <cell r="F2429" t="str">
            <v>USYSTEMS труба Quattro Midi PE-Xa 2x25x3,5-25x3,5-20X2,8/140 PN10 бухта 200м '1С</v>
          </cell>
        </row>
        <row r="2430">
          <cell r="C2430">
            <v>1136775</v>
          </cell>
          <cell r="F2430" t="str">
            <v>USYSTEMS труба Quattro Midi PE-Xa 2x32x4,4-25x3,5-20X2,8/140 PN10 бухта 200м '1С</v>
          </cell>
        </row>
        <row r="2431">
          <cell r="C2431">
            <v>1136910</v>
          </cell>
          <cell r="F2431" t="str">
            <v>USYSTEMS труба-кожух 63/140 для размещения до 4 труб '1С</v>
          </cell>
        </row>
        <row r="2432">
          <cell r="C2432">
            <v>1018109</v>
          </cell>
          <cell r="F2432" t="str">
            <v>UPONOR ECOFLEX THERMO SINGLE ТРУБА PE-XA 25X2,3/140 PN6 БУХТА 200М '1С</v>
          </cell>
        </row>
        <row r="2433">
          <cell r="C2433">
            <v>1018110</v>
          </cell>
          <cell r="F2433" t="str">
            <v>UPONOR ECOFLEX THERMO SINGLE ТРУБА PE-XA 32X2,9/140 PN6 БУХТА 200М '1С</v>
          </cell>
        </row>
        <row r="2434">
          <cell r="C2434">
            <v>1018111</v>
          </cell>
          <cell r="F2434" t="str">
            <v>UPONOR ECOFLEX THERMO SINGLE ТРУБА PE-XA 40X3,7/175 PN6 БУХТА 200М '1С</v>
          </cell>
        </row>
        <row r="2435">
          <cell r="C2435">
            <v>1018112</v>
          </cell>
          <cell r="F2435" t="str">
            <v>UPONOR ECOFLEX THERMO SINGLE ТРУБА PE-XA 50X4,6/175 PN6 БУХТА 200М '1С</v>
          </cell>
        </row>
        <row r="2436">
          <cell r="C2436">
            <v>1018113</v>
          </cell>
          <cell r="F2436" t="str">
            <v>UPONOR ECOFLEX THERMO SINGLE ТРУБА PE-XA 63X5,8/175 PN6 БУХТА 200М '1С</v>
          </cell>
        </row>
        <row r="2437">
          <cell r="C2437">
            <v>1018114</v>
          </cell>
          <cell r="F2437" t="str">
            <v>UPONOR ECOFLEX THERMO SINGLE ТРУБА PE-XA 75X6,8/200 PN6 БУХТА 100М '1С</v>
          </cell>
        </row>
        <row r="2438">
          <cell r="C2438">
            <v>1018115</v>
          </cell>
          <cell r="F2438" t="str">
            <v>UPONOR ECOFLEX THERMO SINGLE ТРУБА PE-XA 90X8,2/200 PN6 БУХТА 100М '1С</v>
          </cell>
        </row>
        <row r="2439">
          <cell r="C2439">
            <v>1018116</v>
          </cell>
          <cell r="F2439" t="str">
            <v>UPONOR ECOFLEX THERMO SINGLE ТРУБА PE-XA 110X10,0/200 PN6 БУХТА 100М '1С</v>
          </cell>
        </row>
        <row r="2440">
          <cell r="C2440">
            <v>1083868</v>
          </cell>
          <cell r="F2440" t="str">
            <v>UPONOR ECOFLEX THERMO SINGLE ТРУБА 125X11,4/250 PN6 БУХТА 120М '1С</v>
          </cell>
        </row>
        <row r="2441">
          <cell r="C2441">
            <v>1045877</v>
          </cell>
          <cell r="F2441" t="str">
            <v>UPONOR ECOFLEX THERMO SINGLE ТРУБА PE-XA  40X5,5/175 PN10 БУХТА 200М '1С</v>
          </cell>
        </row>
        <row r="2442">
          <cell r="C2442">
            <v>1045878</v>
          </cell>
          <cell r="F2442" t="str">
            <v>UPONOR ECOFLEX THERMO SINGLE ТРУБА PE-XA  50X6,9/175 PN10 БУХТА 200М '1С</v>
          </cell>
        </row>
        <row r="2443">
          <cell r="C2443">
            <v>1045879</v>
          </cell>
          <cell r="F2443" t="str">
            <v>UPONOR ECOFLEX THERMO SINGLE ТРУБА PE-XA  63X8,6/175 PN10 БУХТА 200М '1С</v>
          </cell>
        </row>
        <row r="2444">
          <cell r="C2444">
            <v>1061041</v>
          </cell>
          <cell r="F2444" t="str">
            <v>UPONOR ECOFLEX THERMO SINGLE ТРУБА PE-XA 75X10,3/200 PN10 БУХТА 100М '1С</v>
          </cell>
        </row>
        <row r="2445">
          <cell r="C2445">
            <v>1061042</v>
          </cell>
          <cell r="F2445" t="str">
            <v>UPONOR ECOFLEX THERMO SINGLE ТРУБА PE-XA 90X12,3/200 PN10 БУХТА 100М '1С</v>
          </cell>
        </row>
        <row r="2446">
          <cell r="C2446">
            <v>1061043</v>
          </cell>
          <cell r="F2446" t="str">
            <v>UPONOR ECOFLEX THERMO SINGLE ТРУБА PE-XA 110X15,1/200 PN10 БУХТА 100М '1С</v>
          </cell>
        </row>
        <row r="2447">
          <cell r="C2447">
            <v>1018134</v>
          </cell>
          <cell r="F2447" t="str">
            <v>UPONOR ECOFLEX THERMO TWIN ТРУБА PE-XA 2X25X2,3/175 PN6 БУХТА 200М '1С</v>
          </cell>
        </row>
        <row r="2448">
          <cell r="C2448">
            <v>1018135</v>
          </cell>
          <cell r="F2448" t="str">
            <v>UPONOR ECOFLEX THERMO TWIN ТРУБА PE-XA 2X32X2,9/175 PN6 БУХТА 200М '1С</v>
          </cell>
        </row>
        <row r="2449">
          <cell r="C2449">
            <v>1018136</v>
          </cell>
          <cell r="F2449" t="str">
            <v>UPONOR ECOFLEX THERMO TWIN ТРУБА PE-XA 2X40X3,7/175 PN6 БУХТА 200М '1С</v>
          </cell>
        </row>
        <row r="2450">
          <cell r="C2450">
            <v>1018137</v>
          </cell>
          <cell r="F2450" t="str">
            <v>UPONOR ECOFLEX THERMO TWIN ТРУБА PE-XA 2X50X4,6/200 PN6 БУХТА 100М '1С</v>
          </cell>
        </row>
        <row r="2451">
          <cell r="C2451">
            <v>1018138</v>
          </cell>
          <cell r="F2451" t="str">
            <v>UPONOR ECOFLEX THERMO TWIN ТРУБА PE-XA 2X63X5,8/200 PN6 БУХТА 100М '1С</v>
          </cell>
        </row>
        <row r="2452">
          <cell r="C2452">
            <v>1088276</v>
          </cell>
          <cell r="F2452" t="str">
            <v>UPONOR ECOFLEX THERMO TWIN ТРУБА 2X75X6,8/250 PN6 БУХТА 100М '1С</v>
          </cell>
        </row>
        <row r="2453">
          <cell r="C2453">
            <v>1045881</v>
          </cell>
          <cell r="F2453" t="str">
            <v>UPONOR ECOFLEX THERMO TWIN ТРУБА 2X32X4,4/175 PN10 БУХТА 200М '1C</v>
          </cell>
        </row>
        <row r="2454">
          <cell r="C2454">
            <v>1045882</v>
          </cell>
          <cell r="F2454" t="str">
            <v>UPONOR ECOFLEX THERMO TWIN ТРУБА 2X40X5,5/175 PN10 БУХТА 200М '1C</v>
          </cell>
        </row>
        <row r="2455">
          <cell r="C2455">
            <v>1045883</v>
          </cell>
          <cell r="F2455" t="str">
            <v>UPONOR ECOFLEX THERMO TWIN ТРУБА 2X50X6,9/200 PN10 БУХТА 100М '1С</v>
          </cell>
        </row>
        <row r="2456">
          <cell r="C2456">
            <v>1093894</v>
          </cell>
          <cell r="F2456" t="str">
            <v>UPONOR ECOFLEX THERMO TWIN HP ТРУБА 2X32X2.9-2X32X3.5/140 БУХТА 200М '1С</v>
          </cell>
        </row>
        <row r="2457">
          <cell r="C2457">
            <v>1093895</v>
          </cell>
          <cell r="F2457" t="str">
            <v>UPONOR ECOFLEX THERMO TWIN HP ТРУБА 2X40X3.7-2X32X3.5/175 БУХТА 200М '1С</v>
          </cell>
        </row>
        <row r="2458">
          <cell r="C2458">
            <v>1095714</v>
          </cell>
          <cell r="F2458" t="str">
            <v>UPONOR ECOFLEX VIP THERMO SINGLE ТРУБА 40X3,7/140 PN6 БУХТА 200М '1С</v>
          </cell>
        </row>
        <row r="2459">
          <cell r="C2459">
            <v>1095715</v>
          </cell>
          <cell r="F2459" t="str">
            <v>UPONOR ECOFLEX VIP THERMO SINGLE ТРУБА 50X4,6/140 PN6 БУХТА 200М '1С</v>
          </cell>
        </row>
        <row r="2460">
          <cell r="C2460">
            <v>1095716</v>
          </cell>
          <cell r="F2460" t="str">
            <v>UPONOR ECOFLEX VIP THERMO SINGLE ТРУБА 63X5,8/140 PN6 БУХТА 200М '1С</v>
          </cell>
        </row>
        <row r="2461">
          <cell r="C2461">
            <v>1095717</v>
          </cell>
          <cell r="F2461" t="str">
            <v>UPONOR ECOFLEX VIP THERMO SINGLE ТРУБА 75X6,8/140 PN6 БУХТА 200М '1С</v>
          </cell>
        </row>
        <row r="2462">
          <cell r="C2462">
            <v>1095718</v>
          </cell>
          <cell r="F2462" t="str">
            <v>UPONOR ECOFLEX VIP THERMO SINGLE ТРУБА 90X8,2/175 PN6 БУХТА 100М '1С</v>
          </cell>
        </row>
        <row r="2463">
          <cell r="C2463">
            <v>1095719</v>
          </cell>
          <cell r="F2463" t="str">
            <v>UPONOR ECOFLEX VIP THERMO SINGLE ТРУБА 110X10,0/175 PN6 БУХТА 100М '1С</v>
          </cell>
        </row>
        <row r="2464">
          <cell r="C2464">
            <v>1095720</v>
          </cell>
          <cell r="F2464" t="str">
            <v>UPONOR ECOFLEX VIP THERMO SINGLE ТРУБА 125X11,4/200 PN6 БУХТА 120М '1С</v>
          </cell>
        </row>
        <row r="2465">
          <cell r="C2465">
            <v>1118580</v>
          </cell>
          <cell r="F2465" t="str">
            <v>UPONOR ECOFLEX VIP THERMO TWIN ТРУБА 2X25X2,3/140 PN6 БУХТА 200М '1С</v>
          </cell>
        </row>
        <row r="2466">
          <cell r="C2466">
            <v>1118581</v>
          </cell>
          <cell r="F2466" t="str">
            <v>UPONOR ECOFLEX VIP THERMO TWIN ТРУБА 2X32X2,9/140 PN6 БУХТА 200М '1С</v>
          </cell>
        </row>
        <row r="2467">
          <cell r="C2467">
            <v>1118582</v>
          </cell>
          <cell r="F2467" t="str">
            <v>UPONOR ECOFLEX VIP THERMO TWIN ТРУБА 2X40X3,7/175 PN6 БУХТА 200М '1С</v>
          </cell>
        </row>
        <row r="2468">
          <cell r="C2468">
            <v>1118583</v>
          </cell>
          <cell r="F2468" t="str">
            <v>UPONOR ECOFLEX VIP THERMO TWIN ТРУБА 2X50X4,6/175 PN6 БУХТА 200М '1С</v>
          </cell>
        </row>
        <row r="2469">
          <cell r="C2469">
            <v>1118584</v>
          </cell>
          <cell r="F2469" t="str">
            <v>UPONOR ECOFLEX VIP THERMO TWIN ТРУБА 2X63X5,8/200 PN6 БУХТА 100М '1С</v>
          </cell>
        </row>
        <row r="2470">
          <cell r="C2470">
            <v>1118585</v>
          </cell>
          <cell r="F2470" t="str">
            <v>UPONOR ECOFLEX VIP THERMO TWIN ТРУБА 2X75X6,8/250 PN6 БУХТА 100М '1С</v>
          </cell>
        </row>
        <row r="2471">
          <cell r="C2471">
            <v>1018232</v>
          </cell>
          <cell r="F2471" t="str">
            <v>UPONOR ECOFLEX VARIA SINGLE ТРУБА PE-XA 40X3,7/140 PN6 БУХТА 200М '1С</v>
          </cell>
        </row>
        <row r="2472">
          <cell r="C2472">
            <v>1018233</v>
          </cell>
          <cell r="F2472" t="str">
            <v>UPONOR ECOFLEX VARIA SINGLE ТРУБА PE-XA 50X4,6/140 PN6 БУХТА 200М '1С</v>
          </cell>
        </row>
        <row r="2473">
          <cell r="C2473">
            <v>1018234</v>
          </cell>
          <cell r="F2473" t="str">
            <v>UPONOR ECOFLEX VARIA SINGLE ТРУБА PE-XA 63X5,8/140 PN6 БУХТА 200М '1С</v>
          </cell>
        </row>
        <row r="2474">
          <cell r="C2474">
            <v>1018235</v>
          </cell>
          <cell r="F2474" t="str">
            <v>UPONOR ECOFLEX VARIA SINGLE ТРУБА PE-XA 75X6,8/175 PN6 БУХТА 200М '1С</v>
          </cell>
        </row>
        <row r="2475">
          <cell r="C2475">
            <v>1018236</v>
          </cell>
          <cell r="F2475" t="str">
            <v>UPONOR ECOFLEX VARIA SINGLE ТРУБА PE-XA 90X8,2/175 PN6 БУХТА 100М '1С</v>
          </cell>
        </row>
        <row r="2476">
          <cell r="C2476">
            <v>1018237</v>
          </cell>
          <cell r="F2476" t="str">
            <v>UPONOR ECOFLEX VARIA SINGLE ТРУБА PE-XA 110X10,0/175 PN6 БУХТА 100М '1С</v>
          </cell>
        </row>
        <row r="2477">
          <cell r="C2477">
            <v>1062886</v>
          </cell>
          <cell r="F2477" t="str">
            <v>UPONOR ECOFLEX VARIA SINGLE ТРУБА PE-XA 125X11,4/200 PN6 БУХТА 120М '1С</v>
          </cell>
        </row>
        <row r="2478">
          <cell r="C2478">
            <v>1018238</v>
          </cell>
          <cell r="F2478" t="str">
            <v>UPONOR ECOFLEX VARIA TWIN ТРУБА PE-XA 2X25X2,3/140 PN6 БУХТА 200М '1С</v>
          </cell>
        </row>
        <row r="2479">
          <cell r="C2479">
            <v>1018239</v>
          </cell>
          <cell r="F2479" t="str">
            <v>UPONOR ECOFLEX VARIA TWIN ТРУБА PE-XA 2X32X2,9/140 PN6 БУХТА 200М '1С</v>
          </cell>
        </row>
        <row r="2480">
          <cell r="C2480">
            <v>1018240</v>
          </cell>
          <cell r="F2480" t="str">
            <v>UPONOR ECOFLEX VARIA TWIN ТРУБА PE-XA 2X40X3,7/140 PN6 БУХТА 200М '1С</v>
          </cell>
        </row>
        <row r="2481">
          <cell r="C2481">
            <v>1018241</v>
          </cell>
          <cell r="F2481" t="str">
            <v>UPONOR ECOFLEX VARIA TWIN ТРУБА PE-XA 2X50X4,6/175 PN6 БУХТА 200М '1С</v>
          </cell>
        </row>
        <row r="2482">
          <cell r="C2482">
            <v>1061026</v>
          </cell>
          <cell r="F2482" t="str">
            <v>UPONOR ECOFLEX VARIA SINGLE ТРУБА PE-XA PN10 90X12,3/175 БУХТА 100М '1Щ</v>
          </cell>
        </row>
        <row r="2483">
          <cell r="C2483">
            <v>1061027</v>
          </cell>
          <cell r="F2483" t="str">
            <v>UPONOR ECOFLEX VARIA SINGLE ТРУБА PE-XA PN10 110X15,1/175 БУХТА 100М '1Щ</v>
          </cell>
        </row>
        <row r="2484">
          <cell r="C2484">
            <v>1018117</v>
          </cell>
          <cell r="F2484" t="str">
            <v>UPONOR ECOFLEX AQUA SINGLE ТРУБА PE-XA 25X3,5/140 PN10 БУХТА 200 '1С</v>
          </cell>
        </row>
        <row r="2485">
          <cell r="C2485">
            <v>1018118</v>
          </cell>
          <cell r="F2485" t="str">
            <v>UPONOR ECOFLEX AQUA SINGLE ТРУБА PE-XA 32X4,4/140 PN10 БУХТА 200М '1С</v>
          </cell>
        </row>
        <row r="2486">
          <cell r="C2486">
            <v>1018119</v>
          </cell>
          <cell r="F2486" t="str">
            <v>UPONOR ECOFLEX AQUA SINGLE ТРУБА PE-XA 40X5,5/175 PN10 БУХТА 200М '1С</v>
          </cell>
        </row>
        <row r="2487">
          <cell r="C2487">
            <v>1018120</v>
          </cell>
          <cell r="F2487" t="str">
            <v>UPONOR ECOFLEX AQUA SINGLE ТРУБА PE-XA 50X6,9/175 PN10 БУХТА 200М '1С</v>
          </cell>
        </row>
        <row r="2488">
          <cell r="C2488">
            <v>1018121</v>
          </cell>
          <cell r="F2488" t="str">
            <v>UPONOR ECOFLEX AQUA SINGLE ТРУБА PE-XA 63X8,6/175 PN10 БУХТА 200М '1С</v>
          </cell>
        </row>
        <row r="2489">
          <cell r="C2489">
            <v>1018122</v>
          </cell>
          <cell r="F2489" t="str">
            <v>UPONOR ECOFLEX AQUA SINGLE ТРУБА PE-XA 75X10,3/200 PN10 БУХТА 100М '1С</v>
          </cell>
        </row>
        <row r="2490">
          <cell r="C2490">
            <v>1018123</v>
          </cell>
          <cell r="F2490" t="str">
            <v>UPONOR ECOFLEX AQUA SINGLE ТРУБА PE-XA 90X12,3/200 PN10 БУХТА 100М '1С</v>
          </cell>
        </row>
        <row r="2491">
          <cell r="C2491">
            <v>1036036</v>
          </cell>
          <cell r="F2491" t="str">
            <v>UPONOR ECOFLEX AQUA SINGLE ТРУБА PE-XA 110X15,1/200 PN10 БУХТА 100М '1С</v>
          </cell>
        </row>
        <row r="2492">
          <cell r="C2492">
            <v>1084885</v>
          </cell>
          <cell r="F2492" t="str">
            <v>UPONOR ECOFLEX AQUA TWIN ТРУБА PE-XA 25X3,5-20X2,8/140 PN10 БУХТА 200М '1С</v>
          </cell>
        </row>
        <row r="2493">
          <cell r="C2493">
            <v>1084886</v>
          </cell>
          <cell r="F2493" t="str">
            <v>UPONOR ECOFLEX AQUA TWIN ТРУБА PE-XA 32X4,4-20X2,8/175 PN10 БУХТА 200М '1С</v>
          </cell>
        </row>
        <row r="2494">
          <cell r="C2494">
            <v>1018140</v>
          </cell>
          <cell r="F2494" t="str">
            <v>UPONOR ECOFLEX AQUA TWIN ТРУБА PE-XA 32X4,4-25X3,5/175 PN10 БУХТА 200М '1С</v>
          </cell>
        </row>
        <row r="2495">
          <cell r="C2495">
            <v>1018141</v>
          </cell>
          <cell r="F2495" t="str">
            <v>UPONOR ECOFLEX AQUA TWIN ТРУБА PE-XA 40X5,5-25X3,5/175 PN10 БУХТА 200М '1С</v>
          </cell>
        </row>
        <row r="2496">
          <cell r="C2496">
            <v>1044015</v>
          </cell>
          <cell r="F2496" t="str">
            <v>UPONOR ECOFLEX AQUA TWIN ТРУБА PE-XA 40X5,5-32X4,4/175 PN10 БУХТА 200М '1С</v>
          </cell>
        </row>
        <row r="2497">
          <cell r="C2497">
            <v>1034188</v>
          </cell>
          <cell r="F2497" t="str">
            <v>UPONOR ECOFLEX AQUA TWIN ТРУБА PE-XA 50X6,9-32X4,4/175 PN10 БУХТА 200М '1С</v>
          </cell>
        </row>
        <row r="2498">
          <cell r="C2498">
            <v>1044016</v>
          </cell>
          <cell r="F2498" t="str">
            <v>UPONOR ECOFLEX AQUA TWIN ТРУБА PE-XA 50X6,9-40X5,5/200 PN10 БУХТА 100М '1С</v>
          </cell>
        </row>
        <row r="2499">
          <cell r="C2499">
            <v>1018142</v>
          </cell>
          <cell r="F2499" t="str">
            <v>UPONOR ECOFLEX AQUA TWIN ТРУБА PE-XA 50X6,9-25X3,5/175 PN10 БУХТА 200М '1Щ</v>
          </cell>
        </row>
        <row r="2500">
          <cell r="C2500">
            <v>1119047</v>
          </cell>
          <cell r="F2500" t="str">
            <v>UPONOR ECOFLEX VIP AQUA SINGLE ТРУБА 40X5,5/140 PN10 БУХТА 200М '1С</v>
          </cell>
        </row>
        <row r="2501">
          <cell r="C2501">
            <v>1119048</v>
          </cell>
          <cell r="F2501" t="str">
            <v>UPONOR ECOFLEX VIP AQUA SINGLE ТРУБА 50X6,9/140 PN10 БУХТА 200М '1С</v>
          </cell>
        </row>
        <row r="2502">
          <cell r="C2502">
            <v>1119049</v>
          </cell>
          <cell r="F2502" t="str">
            <v>UPONOR ECOFLEX VIP AQUA SINGLE ТРУБА 63X8,6/140 PN10 БУХТА 200М '1С</v>
          </cell>
        </row>
        <row r="2503">
          <cell r="C2503">
            <v>1119050</v>
          </cell>
          <cell r="F2503" t="str">
            <v>UPONOR ECOFLEX VIP AQUA SINGLE ТРУБА 75X10,3/140 PN10 БУХТА 100М '1С</v>
          </cell>
        </row>
        <row r="2504">
          <cell r="C2504">
            <v>1119051</v>
          </cell>
          <cell r="F2504" t="str">
            <v>UPONOR ECOFLEX VIP AQUA SINGLE ТРУБА 90X12,3/175 PN10 БУХТА 100М '1С</v>
          </cell>
        </row>
        <row r="2505">
          <cell r="C2505">
            <v>1119052</v>
          </cell>
          <cell r="F2505" t="str">
            <v>UPONOR ECOFLEX VIP AQUA SINGLE ТРУБА 110X15,1/175 PN10 БУХТА 100М '1С</v>
          </cell>
        </row>
        <row r="2506">
          <cell r="C2506">
            <v>1119053</v>
          </cell>
          <cell r="F2506" t="str">
            <v>UPONOR ECOFLEX VIP AQUA TWIN ТРУБА 25X3,5-20X2,8/140 PN10 БУХТА 200М '1С</v>
          </cell>
        </row>
        <row r="2507">
          <cell r="C2507">
            <v>1119054</v>
          </cell>
          <cell r="F2507" t="str">
            <v>UPONOR ECOFLEX VIP AQUA TWIN ТРУБА 32X4,4-20X2,8/140 PN10 БУХТА 200М '1С</v>
          </cell>
        </row>
        <row r="2508">
          <cell r="C2508">
            <v>1119055</v>
          </cell>
          <cell r="F2508" t="str">
            <v>UPONOR ECOFLEX VIP AQUA TWIN ТРУБА 40X5,5-25X3,5/140 PN10 БУХТА 200М '1С</v>
          </cell>
        </row>
        <row r="2509">
          <cell r="C2509">
            <v>1119056</v>
          </cell>
          <cell r="F2509" t="str">
            <v>UPONOR ECOFLEX VIP AQUA TWIN ТРУБА 50X6,9-32X4,4/175 PN10 БУХТА 200М '1С</v>
          </cell>
        </row>
        <row r="2510">
          <cell r="C2510">
            <v>1084887</v>
          </cell>
          <cell r="F2510" t="str">
            <v>UPONOR ECOFLEX QUATTRO ТРУБА PE-XA 2X25X2,3-25X3,5-20X2,8/175 БУХТА 200М '1С</v>
          </cell>
        </row>
        <row r="2511">
          <cell r="C2511">
            <v>1018147</v>
          </cell>
          <cell r="F2511" t="str">
            <v>UPONOR ECOFLEX QUATTRO ТРУБА PE-XA 2X25X2,3-2X25X3,5/175 БУХТА 200М '1С</v>
          </cell>
        </row>
        <row r="2512">
          <cell r="C2512">
            <v>1084888</v>
          </cell>
          <cell r="F2512" t="str">
            <v>UPONOR ECOFLEX QUATTRO ТРУБА PE-XA 2X32X2,9-25X3,5-20X2,8/175 БУХТА 200М '1С</v>
          </cell>
        </row>
        <row r="2513">
          <cell r="C2513">
            <v>1018148</v>
          </cell>
          <cell r="F2513" t="str">
            <v>UPONOR ECOFLEX QUATTRO ТРУБА PE-XA 2X32X2,9-2X25X3,5/175 БУХТА 200М '1С</v>
          </cell>
        </row>
        <row r="2514">
          <cell r="C2514">
            <v>1084889</v>
          </cell>
          <cell r="F2514" t="str">
            <v>UPONOR ECOFLEX QUATTRO ТРУБА PE-XA 2X32X2,9-32X4,4-20X2,8/175 БУХТА 200М '1С</v>
          </cell>
        </row>
        <row r="2515">
          <cell r="C2515">
            <v>1018149</v>
          </cell>
          <cell r="F2515" t="str">
            <v>UPONOR ECOFLEX QUATTRO ТРУБА PE-XA 2X32X2,9-32X4,4-25X3,5/175 БУХТА 200М '1С</v>
          </cell>
        </row>
        <row r="2516">
          <cell r="C2516">
            <v>1044018</v>
          </cell>
          <cell r="F2516" t="str">
            <v>UPONOR ECOFLEX QUATTRO ТРУБА PE-XA 2X32X2,9-2X32X4,4/175 БУХТА 200М '1С</v>
          </cell>
        </row>
        <row r="2517">
          <cell r="C2517">
            <v>1044020</v>
          </cell>
          <cell r="F2517" t="str">
            <v>UPONOR ECOFLEX QUATTRO ТРУБА 2X40X3,7-32X4,4-18X2,5/200 БУХТА 100М '1Щ</v>
          </cell>
        </row>
        <row r="2518">
          <cell r="C2518">
            <v>1084891</v>
          </cell>
          <cell r="F2518" t="str">
            <v>UPONOR ECOFLEX QUATTRO ТРУБА PE-XA 2X40X3,7-32X4,4-20X2,8/200 БУХТА 100М '1С</v>
          </cell>
        </row>
        <row r="2519">
          <cell r="C2519">
            <v>1084890</v>
          </cell>
          <cell r="F2519" t="str">
            <v>UPONOR ECOFLEX QUATTRO ТРУБА PE-XA 2X40X3,7-40X5,5-25X3,5/200 БУХТА 100М '1С</v>
          </cell>
        </row>
        <row r="2520">
          <cell r="C2520">
            <v>1044019</v>
          </cell>
          <cell r="F2520" t="str">
            <v>UPONOR ECOFLEX QUATTRO ТРУБА 2X40X3,7-2X40X5,5/200 БУХТА 100М '1А</v>
          </cell>
        </row>
        <row r="2521">
          <cell r="C2521">
            <v>1086836</v>
          </cell>
          <cell r="F2521" t="str">
            <v>UPONOR ECOFLEX QUATTRO MIDI ТРУБА PE-XA 2X25X2,3-25X3,5-20X2,8/140 БУХТА 200М '1С</v>
          </cell>
        </row>
        <row r="2522">
          <cell r="C2522">
            <v>1086837</v>
          </cell>
          <cell r="F2522" t="str">
            <v>UPONOR ECOFLEX QUATTRO MIDI ТРУБА PE-XA 2X32X2,9-25X3,5-20X2,8/140 БУХТА 200М '1С</v>
          </cell>
        </row>
        <row r="2523">
          <cell r="C2523">
            <v>1095572</v>
          </cell>
          <cell r="F2523" t="str">
            <v>UPONOR ECOFLEX QUATTRO MIDI ТРУБА PE-XA 2X40X3,7-32X4,4-25X3,5/175 БУХТА 200М '1С</v>
          </cell>
        </row>
        <row r="2524">
          <cell r="C2524">
            <v>1136084</v>
          </cell>
          <cell r="F2524" t="str">
            <v>USYSTEMS труба Supra 25x2,3/140 бухта 200м '1Ф</v>
          </cell>
        </row>
        <row r="2525">
          <cell r="C2525">
            <v>1136085</v>
          </cell>
          <cell r="F2525" t="str">
            <v>USYSTEMS труба Supra 32x2,9/140 бухта 200м '1Ф</v>
          </cell>
        </row>
        <row r="2526">
          <cell r="C2526">
            <v>1136776</v>
          </cell>
          <cell r="F2526" t="str">
            <v>USYSTEMS труба Supra 40x3,7/140 бухта 150м '1С</v>
          </cell>
        </row>
        <row r="2527">
          <cell r="C2527">
            <v>1136777</v>
          </cell>
          <cell r="F2527" t="str">
            <v>USYSTEMS труба Supra 50x4,6/140 бухта 150м '1Ф</v>
          </cell>
        </row>
        <row r="2528">
          <cell r="C2528">
            <v>1136778</v>
          </cell>
          <cell r="F2528" t="str">
            <v>USYSTEMS труба Supra 63x5,8/140 бухта 150м '1Ф</v>
          </cell>
        </row>
        <row r="2529">
          <cell r="C2529">
            <v>1136779</v>
          </cell>
          <cell r="F2529" t="str">
            <v>USYSTEMS труба Supra 75x6,8/175 бухта 150м '1С</v>
          </cell>
        </row>
        <row r="2530">
          <cell r="C2530">
            <v>1136780</v>
          </cell>
          <cell r="F2530" t="str">
            <v>USYSTEMS труба Supra 90x8,2/175 бухта 100м '1С</v>
          </cell>
        </row>
        <row r="2531">
          <cell r="C2531">
            <v>1136781</v>
          </cell>
          <cell r="F2531" t="str">
            <v>USYSTEMS труба Supra 110x10,0/200 бухта 100м '1С</v>
          </cell>
        </row>
        <row r="2532">
          <cell r="C2532">
            <v>1136086</v>
          </cell>
          <cell r="F2532" t="str">
            <v>USYSTEMS труба Supra Plus с греющим кабелем 10Вт/м 25x2,3/140 бухта 150м '1Ф</v>
          </cell>
        </row>
        <row r="2533">
          <cell r="C2533">
            <v>1136782</v>
          </cell>
          <cell r="F2533" t="str">
            <v>USYSTEMS труба Supra Plus с греющим кабелем 10Вт/м 32x2,9/140 бухта  150м '1Ф</v>
          </cell>
        </row>
        <row r="2534">
          <cell r="C2534">
            <v>1136783</v>
          </cell>
          <cell r="F2534" t="str">
            <v>USYSTEMS труба Supra Plus с греющим кабелем 10Вт/м 40x3,7/140 бухта 150м '1С</v>
          </cell>
        </row>
        <row r="2535">
          <cell r="C2535">
            <v>1136784</v>
          </cell>
          <cell r="F2535" t="str">
            <v>USYSTEMS труба Supra Plus с греющим кабелем 10Вт/м 50x4,6/140 бухта 150м '1С</v>
          </cell>
        </row>
        <row r="2536">
          <cell r="C2536">
            <v>1136785</v>
          </cell>
          <cell r="F2536" t="str">
            <v>USYSTEMS труба Supra Plus с греющим кабелем 10Вт/м 63x5,8/140 бухта 150м '1С</v>
          </cell>
        </row>
        <row r="2537">
          <cell r="C2537">
            <v>1136786</v>
          </cell>
          <cell r="F2537" t="str">
            <v>USYSTEMS труба Supra Plus с греющим кабелем 10Вт/м 75x6,8/175 бухта 150м '1С</v>
          </cell>
        </row>
        <row r="2538">
          <cell r="C2538">
            <v>1136787</v>
          </cell>
          <cell r="F2538" t="str">
            <v>USYSTEMS труба Supra Plus с греющим кабелем 10Вт/м 90x8,2/200 бухта 100м '1С</v>
          </cell>
        </row>
        <row r="2539">
          <cell r="C2539">
            <v>1136788</v>
          </cell>
          <cell r="F2539" t="str">
            <v>USYSTEMS труба Supra Plus с греющим кабелем 10Вт/м 110x10,0/200 бухта 100м '1С</v>
          </cell>
        </row>
        <row r="2540">
          <cell r="C2540">
            <v>1136789</v>
          </cell>
          <cell r="F2540" t="str">
            <v>USYSTEMS труба Supra Plus с двумя кабелями 2x10Вт/м 32x2,9/140 бухта 100м '1С</v>
          </cell>
        </row>
        <row r="2541">
          <cell r="C2541">
            <v>1136790</v>
          </cell>
          <cell r="F2541" t="str">
            <v>USYSTEMS труба Supra Plus с двумя кабелями 2x10Вт/м 40x3,7/175 бухта 150м '1С</v>
          </cell>
        </row>
        <row r="2542">
          <cell r="C2542">
            <v>1136791</v>
          </cell>
          <cell r="F2542" t="str">
            <v>USYSTEMS труба Supra Plus с двумя кабелями 2x10Вт/м 50x4,6/175 бухта 150м '1С</v>
          </cell>
        </row>
        <row r="2543">
          <cell r="C2543">
            <v>1136792</v>
          </cell>
          <cell r="F2543" t="str">
            <v>USYSTEMS труба Supra Plus с двумя кабелями 2x10Вт/м 63x5,8/175 бухта 150м '1С</v>
          </cell>
        </row>
        <row r="2544">
          <cell r="C2544">
            <v>1136793</v>
          </cell>
          <cell r="F2544" t="str">
            <v>USYSTEMS труба Supra Plus с двумя кабелями 2x10Вт/м 75x6,8/175 бухта 150 '1С</v>
          </cell>
        </row>
        <row r="2545">
          <cell r="C2545">
            <v>1136794</v>
          </cell>
          <cell r="F2545" t="str">
            <v>USYSTEMS труба Supra Plus с двумя кабелями 2x10Вт/м 90x8,2/200 бухта 100 '1С</v>
          </cell>
        </row>
        <row r="2546">
          <cell r="C2546">
            <v>1136795</v>
          </cell>
          <cell r="F2546" t="str">
            <v>USYSTEMS труба Supra Plus с двумя кабелями 2x10Вт/м 110x10,0/200 бухта 100м '1С</v>
          </cell>
        </row>
        <row r="2547">
          <cell r="C2547">
            <v>1095722</v>
          </cell>
          <cell r="F2547" t="str">
            <v>UPONOR ECOFLEX SUPRA ТРУБА 25X2,3/68 БУХТА 200М '1С</v>
          </cell>
        </row>
        <row r="2548">
          <cell r="C2548">
            <v>1095723</v>
          </cell>
          <cell r="F2548" t="str">
            <v>UPONOR ECOFLEX SUPRA ТРУБА 32X2,9/68 БУХТА 200М '1С</v>
          </cell>
        </row>
        <row r="2549">
          <cell r="C2549">
            <v>1095724</v>
          </cell>
          <cell r="F2549" t="str">
            <v>UPONOR ECOFLEX SUPRA ТРУБА 40X3,7/140 БУХТА 150М '1С</v>
          </cell>
        </row>
        <row r="2550">
          <cell r="C2550">
            <v>1095725</v>
          </cell>
          <cell r="F2550" t="str">
            <v>UPONOR ECOFLEX SUPRA ТРУБА 50X4,6/140 БУХТА 150М '1С</v>
          </cell>
        </row>
        <row r="2551">
          <cell r="C2551">
            <v>1095726</v>
          </cell>
          <cell r="F2551" t="str">
            <v>UPONOR ECOFLEX SUPRA ТРУБА 63X5,8/140 БУХТА 150М '1С</v>
          </cell>
        </row>
        <row r="2552">
          <cell r="C2552">
            <v>1095727</v>
          </cell>
          <cell r="F2552" t="str">
            <v>UPONOR ECOFLEX SUPRA ТРУБА 75X6,8/175 БУХТА 150М '1С</v>
          </cell>
        </row>
        <row r="2553">
          <cell r="C2553">
            <v>1095728</v>
          </cell>
          <cell r="F2553" t="str">
            <v>UPONOR ECOFLEX SUPRA ТРУБА 90X8,2/175 БУХТА 100М '1С</v>
          </cell>
        </row>
        <row r="2554">
          <cell r="C2554">
            <v>1095729</v>
          </cell>
          <cell r="F2554" t="str">
            <v>UPONOR ECOFLEX SUPRA ТРУБА 110X10,0/200 БУХТА 100М '1С</v>
          </cell>
        </row>
        <row r="2555">
          <cell r="C2555">
            <v>1095809</v>
          </cell>
          <cell r="F2555" t="str">
            <v>UPONOR ECOFLEX SUPRA MIDI ТРУБА 32X2,9/90 С КАБЕЛЬ-КАНАЛОМ 16X2,3 БУХТА 150М '1У</v>
          </cell>
        </row>
        <row r="2556">
          <cell r="C2556">
            <v>1092980</v>
          </cell>
          <cell r="F2556" t="str">
            <v>UPONOR ECOFLEX SUPRA MIDI ТРУБА 32X2,9/90 С КАБЕЛЬ-КАНАЛОМ 16X2,3 БУХТА 150М '1Щ</v>
          </cell>
        </row>
        <row r="2557">
          <cell r="C2557">
            <v>1095730</v>
          </cell>
          <cell r="F2557" t="str">
            <v>UPONOR ECOFLEX SUPRA PLUS ТРУБА С ГРЕЮЩИМ КАБЕЛЕМ 10ВТ/M 25X2,3/68 БУХТА 150М '1С</v>
          </cell>
        </row>
        <row r="2558">
          <cell r="C2558">
            <v>1095731</v>
          </cell>
          <cell r="F2558" t="str">
            <v>UPONOR ECOFLEX SUPRA PLUS ТРУБА С ГРЕЮЩИМ КАБЕЛЕМ 10ВТ/M 32X2,9/68 БУХТА 150М '1С</v>
          </cell>
        </row>
        <row r="2559">
          <cell r="C2559">
            <v>1095732</v>
          </cell>
          <cell r="F2559" t="str">
            <v>UPONOR ECOFLEX SUPRA PLUS ТРУБА С ГРЕЮЩИМ КАБЕЛЕМ 10ВТ/M 32X2,9/140 БУХТА  150М '1Ф</v>
          </cell>
        </row>
        <row r="2560">
          <cell r="C2560">
            <v>1095733</v>
          </cell>
          <cell r="F2560" t="str">
            <v>UPONOR ECOFLEX SUPRA PLUS ТРУБА С ГРЕЮЩИМ КАБЕЛЕМ 10ВТ/M 40X3,7/90 БУХТА 150М '1С</v>
          </cell>
        </row>
        <row r="2561">
          <cell r="C2561">
            <v>1095734</v>
          </cell>
          <cell r="F2561" t="str">
            <v>UPONOR ECOFLEX SUPRA PLUS ТРУБА С ГРЕЮЩИМ КАБЕЛЕМ 10ВТ/M 40X3,7/140 БУХТА 150М '1С</v>
          </cell>
        </row>
        <row r="2562">
          <cell r="C2562">
            <v>1095735</v>
          </cell>
          <cell r="F2562" t="str">
            <v>UPONOR ECOFLEX SUPRA PLUS ТРУБА С ГРЕЮЩИМ КАБЕЛЕМ 10ВТ/M 50X4,6/90 БУХТА 150М '1С</v>
          </cell>
        </row>
        <row r="2563">
          <cell r="C2563">
            <v>1095736</v>
          </cell>
          <cell r="F2563" t="str">
            <v>UPONOR ECOFLEX SUPRA PLUS ТРУБА С ГРЕЮЩИМ КАБЕЛЕМ 10ВТ/M 50X4,6/140 БУХТА 150М '1С</v>
          </cell>
        </row>
        <row r="2564">
          <cell r="C2564">
            <v>1095737</v>
          </cell>
          <cell r="F2564" t="str">
            <v>UPONOR ECOFLEX SUPRA PLUS ТРУБА С ГРЕЮЩИМ КАБЕЛЕМ 10ВТ/M 63X5,8/140 БУХТА 150М '1С</v>
          </cell>
        </row>
        <row r="2565">
          <cell r="C2565">
            <v>1095738</v>
          </cell>
          <cell r="F2565" t="str">
            <v>UPONOR ECOFLEX SUPRA PLUS ТРУБА С ГРЕЮЩИМ КАБЕЛЕМ 10ВТ/M 75X6,8/175 БУХТА 150М '1С</v>
          </cell>
        </row>
        <row r="2566">
          <cell r="C2566">
            <v>1095739</v>
          </cell>
          <cell r="F2566" t="str">
            <v>UPONOR ECOFLEX SUPRA PLUS ТРУБА С ГРЕЮЩИМ КАБЕЛЕМ 10ВТ/M 90X8,2/200 БУХТА 100М '1С</v>
          </cell>
        </row>
        <row r="2567">
          <cell r="C2567">
            <v>1095740</v>
          </cell>
          <cell r="F2567" t="str">
            <v>UPONOR ECOFLEX SUPRA PLUS ТРУБА С ГРЕЮЩИМ КАБЕЛЕМ 10ВТ/M 110X10,0/200 БУХТА 100М '1С</v>
          </cell>
        </row>
        <row r="2568">
          <cell r="C2568">
            <v>1095741</v>
          </cell>
          <cell r="F2568" t="str">
            <v>UPONOR ECOFLEX SUPRA PLUS ТРУБА С ДВУМЯ КАБЕЛЯМИ 2X10ВТ/M 32X2,9/140 БУХТА 100М '1С</v>
          </cell>
        </row>
        <row r="2569">
          <cell r="C2569">
            <v>1095742</v>
          </cell>
          <cell r="F2569" t="str">
            <v>UPONOR ECOFLEX SUPRA PLUS ТРУБА С ДВУМЯ КАБЕЛЯМИ 2X10ВТ/M 40X3,7/175 БУХТА 150М '1С</v>
          </cell>
        </row>
        <row r="2570">
          <cell r="C2570">
            <v>1095743</v>
          </cell>
          <cell r="F2570" t="str">
            <v>UPONOR ECOFLEX SUPRA PLUS ТРУБА С ДВУМЯ КАБЕЛЯМИ 2X10ВТ/M 50X4,6/175 БУХТА 150М '1С</v>
          </cell>
        </row>
        <row r="2571">
          <cell r="C2571">
            <v>1095744</v>
          </cell>
          <cell r="F2571" t="str">
            <v>UPONOR ECOFLEX SUPRA PLUS ТРУБА С ДВУМЯ КАБЕЛЯМИ 2X10ВТ/M 63X5,8/175 БУХТА 150М '1С</v>
          </cell>
        </row>
        <row r="2572">
          <cell r="C2572">
            <v>1095745</v>
          </cell>
          <cell r="F2572" t="str">
            <v>UPONOR ECOFLEX SUPRA PLUS ТРУБА С ДВУМЯ КАБЕЛЯМИ 2X10ВТ/M 75X6,8/175 БУХТА 150 '1С</v>
          </cell>
        </row>
        <row r="2573">
          <cell r="C2573">
            <v>1095746</v>
          </cell>
          <cell r="F2573" t="str">
            <v>UPONOR ECOFLEX SUPRA PLUS ТРУБА С ДВУМЯ КАБЕЛЯМИ 2X10ВТ/M 90X8,2/200 БУХТА 100 '1С</v>
          </cell>
        </row>
        <row r="2574">
          <cell r="C2574">
            <v>1095747</v>
          </cell>
          <cell r="F2574" t="str">
            <v>UPONOR ECOFLEX SUPRA PLUS ТРУБА С ДВУМЯ КАБЕЛЯМИ 2X10ВТ/M 110X10,0/200 БУХТА 100М '1С</v>
          </cell>
        </row>
        <row r="2575">
          <cell r="C2575">
            <v>1095750</v>
          </cell>
          <cell r="F2575" t="str">
            <v>UPONOR ECOFLEX SUPRA STANDARD ТРУБА С ЖЁЛТЫМ КАБЕЛЕМ 32X2,9/68 БУХТА 300М '1С</v>
          </cell>
        </row>
        <row r="2576">
          <cell r="C2576">
            <v>1095751</v>
          </cell>
          <cell r="F2576" t="str">
            <v>UPONOR ECOFLEX SUPRA STANDARD ТРУБА С ЖЁЛТЫМ КАБЕЛЕМ 40X3,7/140 БУХТА 150М '1C</v>
          </cell>
        </row>
        <row r="2577">
          <cell r="C2577">
            <v>1095752</v>
          </cell>
          <cell r="F2577" t="str">
            <v>UPONOR ECOFLEX SUPRA STANDARD ТРУБА С ЖЁЛТЫМ КАБЕЛЕМ 50X4,6/140 БУХТА 150М '1C</v>
          </cell>
        </row>
        <row r="2578">
          <cell r="C2578">
            <v>1095753</v>
          </cell>
          <cell r="F2578" t="str">
            <v>UPONOR ECOFLEX SUPRA STANDARD ТРУБА С ЖЁЛТЫМ КАБЕЛЕМ 63X5,8/140 БУХТА 150М '1C</v>
          </cell>
        </row>
        <row r="2579">
          <cell r="C2579">
            <v>1095754</v>
          </cell>
          <cell r="F2579" t="str">
            <v>UPONOR ECOFLEX SUPRA STANDARD ТРУБА С ЖЁЛТЫМ КАБЕЛЕМ 75X6,8/175 БУХТА 150М '1C</v>
          </cell>
        </row>
        <row r="2580">
          <cell r="C2580">
            <v>1095755</v>
          </cell>
          <cell r="F2580" t="str">
            <v>UPONOR ECOFLEX SUPRA STANDARD ТРУБА С ЖЁЛТЫМ КАБЕЛЕМ 90X8,2/200 БУХТА 100М '1C</v>
          </cell>
        </row>
        <row r="2581">
          <cell r="C2581">
            <v>1095756</v>
          </cell>
          <cell r="F2581" t="str">
            <v>UPONOR ECOFLEX SUPRA STANDARD ТРУБА С ЖЁЛТЫМ КАБЕЛЕМ 110X10,0/200 БУХТА 100М '1С</v>
          </cell>
        </row>
        <row r="2582">
          <cell r="C2582">
            <v>1095757</v>
          </cell>
          <cell r="F2582" t="str">
            <v>UPONOR ECOFLEX SUPRA STANDARD ТРУБА С БЕЛЫМ КАБЕЛЕМ 32X2,9/68 БУХТА 300М '1С</v>
          </cell>
        </row>
        <row r="2583">
          <cell r="C2583">
            <v>1095758</v>
          </cell>
          <cell r="F2583" t="str">
            <v>UPONOR ECOFLEX SUPRA STANDARD ТРУБА С БЕЛЫМ КАБЕЛЕМ 40X3,7/90 БУХТА 300М '1С</v>
          </cell>
        </row>
        <row r="2584">
          <cell r="C2584">
            <v>1095759</v>
          </cell>
          <cell r="F2584" t="str">
            <v>UPONOR ECOFLEX SUPRA STANDARD ТРУБА С БЕЛЫМ КАБЕЛЕМ 40X3,7/140 БУХТА 150М '1C</v>
          </cell>
        </row>
        <row r="2585">
          <cell r="C2585">
            <v>1095760</v>
          </cell>
          <cell r="F2585" t="str">
            <v>UPONOR ECOFLEX SUPRA STANDARD ТРУБА С БЕЛЫМ КАБЕЛЕМ 50X4,6/90 БУХТА 300М '1С</v>
          </cell>
        </row>
        <row r="2586">
          <cell r="C2586">
            <v>1095761</v>
          </cell>
          <cell r="F2586" t="str">
            <v>UPONOR ECOFLEX SUPRA STANDARD ТРУБА С БЕЛЫМ КАБЕЛЕМ 50X4,6/140 БУХТА 150М '1C</v>
          </cell>
        </row>
        <row r="2587">
          <cell r="C2587">
            <v>1095762</v>
          </cell>
          <cell r="F2587" t="str">
            <v>UPONOR ECOFLEX SUPRA STANDARD ТРУБА С БЕЛЫМ КАБЕЛЕМ 63X5,8/140 БУХТА 150М '1C</v>
          </cell>
        </row>
        <row r="2588">
          <cell r="C2588">
            <v>1095763</v>
          </cell>
          <cell r="F2588" t="str">
            <v>UPONOR ECOFLEX SUPRA STANDARD ТРУБА С БЕЛЫМ КАБЕЛЕМ 75X6,8/175 БУХТА 150М '1C</v>
          </cell>
        </row>
        <row r="2589">
          <cell r="C2589">
            <v>1095764</v>
          </cell>
          <cell r="F2589" t="str">
            <v>UPONOR ECOFLEX SUPRA STANDARD ТРУБА С БЕЛЫМ КАБЕЛЕМ 90X8,2/200 БУХТА 100М '1C</v>
          </cell>
        </row>
        <row r="2590">
          <cell r="C2590">
            <v>1095765</v>
          </cell>
          <cell r="F2590" t="str">
            <v>UPONOR ECOFLEX SUPRA STANDARD ТРУБА С БЕЛЫМ КАБЕЛЕМ 110X10,0/200 БУХТА 100М '1C</v>
          </cell>
        </row>
        <row r="2591">
          <cell r="C2591" t="str">
            <v>Фитинги и аксессуары для теплоизолированных труб</v>
          </cell>
          <cell r="F2591"/>
        </row>
        <row r="2592">
          <cell r="C2592">
            <v>1136693</v>
          </cell>
          <cell r="F2592" t="str">
            <v>Usystems термоусаживаемая концевая заглушка Single d25-63/D140 '1И</v>
          </cell>
        </row>
        <row r="2593">
          <cell r="C2593">
            <v>1136694</v>
          </cell>
          <cell r="F2593" t="str">
            <v>Usystems термоусаживаемая концевая заглушка Single d40-110/D175-200 '1И</v>
          </cell>
        </row>
        <row r="2594">
          <cell r="C2594">
            <v>1136695</v>
          </cell>
          <cell r="F2594" t="str">
            <v>Usystems термоусаживаемая концевая заглушка Single d125/D200 '1С</v>
          </cell>
        </row>
        <row r="2595">
          <cell r="C2595">
            <v>1136696</v>
          </cell>
          <cell r="F2595" t="str">
            <v>Usystems термоусаживаемая концевая заглушка Twin d20-40/D140 '1И</v>
          </cell>
        </row>
        <row r="2596">
          <cell r="C2596">
            <v>1136697</v>
          </cell>
          <cell r="F2596" t="str">
            <v>Usystems термоусаживаемая концевая заглушка Twin d20-50/D175-200 '1И</v>
          </cell>
        </row>
        <row r="2597">
          <cell r="C2597">
            <v>1136698</v>
          </cell>
          <cell r="F2597" t="str">
            <v>Usystems термоусаживаемая концевая заглушка Twin d63/D200 '1И</v>
          </cell>
        </row>
        <row r="2598">
          <cell r="C2598">
            <v>1136699</v>
          </cell>
          <cell r="F2598" t="str">
            <v>Usystems термоусаживаемая концевая заглушка Quattro d20-40/D140-175-200 '1И</v>
          </cell>
        </row>
        <row r="2599">
          <cell r="C2599">
            <v>1136670</v>
          </cell>
          <cell r="F2599" t="str">
            <v>USYSTEMS комплект подключения и окончания греющего кабеля Supra Plus '1И</v>
          </cell>
        </row>
        <row r="2600">
          <cell r="C2600">
            <v>1136671</v>
          </cell>
          <cell r="F2600" t="str">
            <v>USYSTEMS комплект соединения греющего кабеля Supra Plus '1С</v>
          </cell>
        </row>
        <row r="2601">
          <cell r="C2601">
            <v>1136672</v>
          </cell>
          <cell r="F2601" t="str">
            <v>USYSTEMS комплект тройниковой разводки греющего кабеля Supra Plus '1С</v>
          </cell>
        </row>
        <row r="2602">
          <cell r="C2602">
            <v>1136673</v>
          </cell>
          <cell r="F2602" t="str">
            <v>USYSTEMS комплект изоляции тройника для предизолированных труб 200/175/140 '1И</v>
          </cell>
        </row>
        <row r="2603">
          <cell r="C2603">
            <v>1136674</v>
          </cell>
          <cell r="F2603" t="str">
            <v>USYSTEMS комплект изоляции угольника для предизолированных труб 200/175/140 '1Ф</v>
          </cell>
        </row>
        <row r="2604">
          <cell r="C2604">
            <v>1136675</v>
          </cell>
          <cell r="F2604" t="str">
            <v>USYSTEMS комплект изоляции соединения для предизолированных труб 200/175/140 '1И</v>
          </cell>
        </row>
        <row r="2605">
          <cell r="C2605">
            <v>1136988</v>
          </cell>
          <cell r="F2605" t="str">
            <v>USYSTEMS комплект прохода через фундамент 140 '1И</v>
          </cell>
        </row>
        <row r="2606">
          <cell r="C2606">
            <v>1136989</v>
          </cell>
          <cell r="F2606" t="str">
            <v>USYSTEMS комплект прохода через фундамент 175/200 '1Ф</v>
          </cell>
        </row>
        <row r="2607">
          <cell r="C2607">
            <v>1120124</v>
          </cell>
          <cell r="F2607" t="str">
            <v>UPONOR ECOFLEX SUPRA PLUS КОМПЛЕКТ ПОДКЛЮЧЕНИЯ И ОКОНЧАНИЯ 25+32/68 '1И</v>
          </cell>
        </row>
        <row r="2608">
          <cell r="C2608">
            <v>1120125</v>
          </cell>
          <cell r="F2608" t="str">
            <v>UPONOR ECOFLEX SUPRA PLUS КОМПЛЕКТ ПОДКЛЮЧЕНИЯ И ОКОНЧАНИЯ 40+50/90 '1С</v>
          </cell>
        </row>
        <row r="2609">
          <cell r="C2609">
            <v>1120126</v>
          </cell>
          <cell r="F2609" t="str">
            <v>UPONOR ECOFLEX SUPRA PLUS КОМПЛЕКТ ПОДКЛЮЧЕНИЯ И ОКОНЧАНИЯ 40+50+63/140 '1И</v>
          </cell>
        </row>
        <row r="2610">
          <cell r="C2610">
            <v>1120127</v>
          </cell>
          <cell r="F2610" t="str">
            <v>UPONOR ECOFLEX SUPRA PLUS КОМПЛЕКТ ПОДКЛЮЧЕНИЯ И ОКОНЧАНИЯ 75/175 '1C</v>
          </cell>
        </row>
        <row r="2611">
          <cell r="C2611">
            <v>1120128</v>
          </cell>
          <cell r="F2611" t="str">
            <v>UPONOR ECOFLEX SUPRA PLUS КОМПЛЕКТ ПОДКЛЮЧЕНИЯ И ОКОНЧАНИЯ 90+110/200 '1C</v>
          </cell>
        </row>
        <row r="2612">
          <cell r="C2612">
            <v>1120123</v>
          </cell>
          <cell r="F2612" t="str">
            <v>UPONOR ECOFLEX SUPRA PLUS БЛОК УПРАВЛЕНИЯ '1П</v>
          </cell>
        </row>
        <row r="2613">
          <cell r="C2613">
            <v>1048697</v>
          </cell>
          <cell r="F2613" t="str">
            <v>UPONOR ECOFLEX SUPRA PLUS КОМПЛЕКТ ПОДКЛЮЧЕНИЯ И ОКОНЧАНИЯ 25+32/68 '1Щ</v>
          </cell>
        </row>
        <row r="2614">
          <cell r="C2614">
            <v>1048699</v>
          </cell>
          <cell r="F2614" t="str">
            <v>UPONOR ECOFLEX SUPRA PLUS КОМПЛЕКТ ПОДКЛЮЧЕНИЯ И ОКОНЧАНИЯ 40+50+63/140 '1И</v>
          </cell>
        </row>
        <row r="2615">
          <cell r="C2615">
            <v>1048700</v>
          </cell>
          <cell r="F2615" t="str">
            <v>UPONOR ECOFLEX SUPRA PLUS КОМПЛЕКТ ПОДКЛЮЧЕНИЯ И ОКОНЧАНИЯ 75/175 '1C</v>
          </cell>
        </row>
        <row r="2616">
          <cell r="C2616">
            <v>1048702</v>
          </cell>
          <cell r="F2616" t="str">
            <v>UPONOR ECOFLEX SUPRA PLUS КОМПЛЕКТ ПОДКЛЮЧЕНИЯ И ОКОНЧАНИЯ 90+110/200 '1C</v>
          </cell>
        </row>
        <row r="2617">
          <cell r="C2617">
            <v>1048703</v>
          </cell>
          <cell r="F2617" t="str">
            <v>UPONOR SPI ECOFLEX SUPRA PLUS БЛОК УПРАВЛЕНИЯ 150 '1Щ</v>
          </cell>
        </row>
        <row r="2618">
          <cell r="C2618">
            <v>1092257</v>
          </cell>
          <cell r="F2618" t="str">
            <v>UPONOR ECOFLEX SUPRA PLUS КОМПЛЕКТ ИЗОЛЯЦИИ УДЛИНЕНИЯ 68+90, КОЖУХ 110 '1С</v>
          </cell>
        </row>
        <row r="2619">
          <cell r="C2619">
            <v>1092258</v>
          </cell>
          <cell r="F2619" t="str">
            <v>UPONOR ECOFLEX SUPRA PLUS КОМПЛЕКТ ИЗОЛЯЦИИ УДЛИНЕНИЯ 140, КОЖУХ 200 '1С</v>
          </cell>
        </row>
        <row r="2620">
          <cell r="C2620">
            <v>1092259</v>
          </cell>
          <cell r="F2620" t="str">
            <v>UPONOR ECOFLEX SUPRA PLUS КОМПЛЕКТ ИЗОЛЯЦИИ УДЛИНЕНИЯ 175+200, КОЖУХ 250 '1С</v>
          </cell>
        </row>
        <row r="2621">
          <cell r="C2621">
            <v>1090230</v>
          </cell>
          <cell r="F2621" t="str">
            <v>UPONOR ECOFLEX КОМПЛЕКТ ИЗОЛЯЦИИ СОЕДИНЕНИЯ 68+90 '1С</v>
          </cell>
        </row>
        <row r="2622">
          <cell r="C2622">
            <v>1090231</v>
          </cell>
          <cell r="F2622" t="str">
            <v>UPONOR ECOFLEX КОМПЛЕКТ ИЗОЛЯЦИИ СОЕДИНЕНИЯ 140+145 '1С</v>
          </cell>
        </row>
        <row r="2623">
          <cell r="C2623">
            <v>1034273</v>
          </cell>
          <cell r="F2623" t="str">
            <v>UPONOR ECOFLEX SUPRA STANDARD КОМПЛЕКТ ПОДКЛЮЧЕНИЯ И ОКОНЧАНИЯ 40+50+63/140 '1Щ</v>
          </cell>
        </row>
        <row r="2624">
          <cell r="C2624">
            <v>1034274</v>
          </cell>
          <cell r="F2624" t="str">
            <v>UPONOR ECOFLEX SUPRA STANDARD КОМПЛЕКТ ПОДКЛЮЧЕНИЯ И ОКОНЧАНИЯ 75/175 '1Щ</v>
          </cell>
        </row>
        <row r="2625">
          <cell r="C2625">
            <v>1034236</v>
          </cell>
          <cell r="F2625" t="str">
            <v>UPONOR ECOFLEX SUPRA STANDARD КОМПЛЕКТ ПОДКЛЮЧЕНИЯ И ОКОНЧАНИЯ 90+110/200 '1Щ</v>
          </cell>
        </row>
        <row r="2626">
          <cell r="C2626">
            <v>1035953</v>
          </cell>
          <cell r="F2626" t="str">
            <v>UPONOR SPI ECOFLEX SUPRA STANDARD БЛОК УПРАВЛЕНИЯ 600S С ДАТЧИКОМ ТЕМПЕРАТУРЫ '1C</v>
          </cell>
        </row>
        <row r="2627">
          <cell r="C2627">
            <v>1018316</v>
          </cell>
          <cell r="F2627" t="str">
            <v>UPONOR ECOFLEX РЕЗИНОВЫЙ КОНЦЕВОЙ УПЛОТНИТЕЛЬ SINGLE 25+32+40/68 '1И</v>
          </cell>
        </row>
        <row r="2628">
          <cell r="C2628">
            <v>1018246</v>
          </cell>
          <cell r="F2628" t="str">
            <v>UPONOR ECOFLEX РЕЗИНОВЫЙ КОНЦЕВОЙ УПЛОТНИТЕЛЬ SINGLE 25+32+40/90 '1С</v>
          </cell>
        </row>
        <row r="2629">
          <cell r="C2629">
            <v>1036248</v>
          </cell>
          <cell r="F2629" t="str">
            <v>UPONOR ECOFLEX РЕЗИНОВЫЙ КОНЦЕВОЙ УПЛОТНИТЕЛЬ SINGLE 32+40+50/90 '1В</v>
          </cell>
        </row>
        <row r="2630">
          <cell r="C2630">
            <v>1018314</v>
          </cell>
          <cell r="F2630" t="str">
            <v>UPONOR ECOFLEX РЕЗИНОВЫЙ КОНЦЕВОЙ УПЛОТНИТЕЛЬ SINGLE 40+50+63/140 '1И</v>
          </cell>
        </row>
        <row r="2631">
          <cell r="C2631">
            <v>1018315</v>
          </cell>
          <cell r="F2631" t="str">
            <v>UPONOR ECOFLEX РЕЗИНОВЫЙ КОНЦЕВОЙ УПЛОТНИТЕЛЬ SINGLE 25+28+32/140 '1И</v>
          </cell>
        </row>
        <row r="2632">
          <cell r="C2632">
            <v>1018312</v>
          </cell>
          <cell r="F2632" t="str">
            <v>UPONOR ECOFLEX РЕЗИНОВЫЙ КОНЦЕВОЙ УПЛОТНИТЕЛЬ SINGLE 63+75/175 '1И</v>
          </cell>
        </row>
        <row r="2633">
          <cell r="C2633">
            <v>1018313</v>
          </cell>
          <cell r="F2633" t="str">
            <v>UPONOR ECOFLEX РЕЗИНОВЫЙ КОНЦЕВОЙ УПЛОТНИТЕЛЬ SINGLE 32+40+50/175 '1И</v>
          </cell>
        </row>
        <row r="2634">
          <cell r="C2634">
            <v>1095801</v>
          </cell>
          <cell r="F2634" t="str">
            <v>UPONOR ECOFLEX РЕЗИНОВЫЙ КОНЦЕВОЙ УПЛОТНИТЕЛЬ SINGLE 63+75+90/140 '1С</v>
          </cell>
        </row>
        <row r="2635">
          <cell r="C2635">
            <v>1018311</v>
          </cell>
          <cell r="F2635" t="str">
            <v>UPONOR ECOFLEX РЕЗИНОВЫЙ КОНЦЕВОЙ УПЛОТНИТЕЛЬ SINGLE 90+110/175 '1А</v>
          </cell>
        </row>
        <row r="2636">
          <cell r="C2636">
            <v>1018310</v>
          </cell>
          <cell r="F2636" t="str">
            <v>UPONOR ECOFLEX РЕЗИНОВЫЙ КОНЦЕВОЙ УПЛОТНИТЕЛЬ SINGLE 75+90+110/200 '1И</v>
          </cell>
        </row>
        <row r="2637">
          <cell r="C2637">
            <v>1083869</v>
          </cell>
          <cell r="F2637" t="str">
            <v>UPONOR ECOFLEX РЕЗИНОВЫЙ КОНЦЕВОЙ УПЛОТНИТЕЛЬ SINGLE 90+110+125/250 '1А</v>
          </cell>
        </row>
        <row r="2638">
          <cell r="C2638">
            <v>1067757</v>
          </cell>
          <cell r="F2638" t="str">
            <v>UPONOR ECOFLEX РЕЗИНОВЫЙ КОНЦЕВОЙ УПЛОТНИТЕЛЬ SINGLE 125/200 '1С</v>
          </cell>
        </row>
        <row r="2639">
          <cell r="C2639">
            <v>1119374</v>
          </cell>
          <cell r="F2639" t="str">
            <v>UPONOR ECOFLEX РЕЗИНОВЫЙ КОНЦЕВОЙ УПЛОТНИТЕЛЬ TWIN 18-22+25-28+32/140 '1А</v>
          </cell>
        </row>
        <row r="2640">
          <cell r="C2640">
            <v>1034305</v>
          </cell>
          <cell r="F2640" t="str">
            <v>UPONOR ECOFLEX РЕЗИНОВЫЙ КОНЦЕВОЙ УПЛОТНИТЕЛЬ TWIN 18+22+28/140 '1А</v>
          </cell>
        </row>
        <row r="2641">
          <cell r="C2641">
            <v>1034306</v>
          </cell>
          <cell r="F2641" t="str">
            <v>UPONOR ECOFLEX РЕЗИНОВЫЙ КОНЦЕВОЙ УПЛОТНИТЕЛЬ TWIN 18+22+28-25+32+40/175 '1И</v>
          </cell>
        </row>
        <row r="2642">
          <cell r="C2642">
            <v>1086838</v>
          </cell>
          <cell r="F2642" t="str">
            <v>UPONOR ECOFLEX РЕЗИНОВЫЙ КОНЦЕВОЙ УПЛОТНИТЕЛЬ QUATTRO 20+25+32/140 '1И</v>
          </cell>
        </row>
        <row r="2643">
          <cell r="C2643">
            <v>1018309</v>
          </cell>
          <cell r="F2643" t="str">
            <v>UPONOR ECOFLEX РЕЗИНОВЫЙ КОНЦЕВОЙ УПЛОТНИТЕЛЬ TWIN 25+32+40/175 '1Ф</v>
          </cell>
        </row>
        <row r="2644">
          <cell r="C2644">
            <v>1018308</v>
          </cell>
          <cell r="F2644" t="str">
            <v>UPONOR ECOFLEX РЕЗИНОВЫЙ КОНЦЕВОЙ УПЛОТНИТЕЛЬ TWIN 25+32+50/175 '1И</v>
          </cell>
        </row>
        <row r="2645">
          <cell r="C2645">
            <v>1018307</v>
          </cell>
          <cell r="F2645" t="str">
            <v>UPONOR ECOFLEX РЕЗИНОВЫЙ КОНЦЕВОЙ УПЛОТНИТЕЛЬ TWIN 40+50+63/200 '1И</v>
          </cell>
        </row>
        <row r="2646">
          <cell r="C2646">
            <v>1088979</v>
          </cell>
          <cell r="F2646" t="str">
            <v>UPONOR ECOFLEX РЕЗИНОВЫЙ КОНЦЕВОЙ УПЛОТНИТЕЛЬ TWIN 75+90/250 '1С</v>
          </cell>
        </row>
        <row r="2647">
          <cell r="C2647">
            <v>1061876</v>
          </cell>
          <cell r="F2647" t="str">
            <v>UPONOR ECOFLEX ТЕРМОУСАДОЧНЫЙ КОНЦЕВОЙ УПЛОТНИТЕЛЬ TWIN 2X63/175 '1Щ</v>
          </cell>
        </row>
        <row r="2648">
          <cell r="C2648">
            <v>1061877</v>
          </cell>
          <cell r="F2648" t="str">
            <v>UPONOR ECOFLEX ТЕРМОУСАДОЧНЫЙ КОНЦЕВОЙ УПЛОТНИТЕЛЬ TWIN 50+32/140 '1Щ</v>
          </cell>
        </row>
        <row r="2649">
          <cell r="C2649">
            <v>1018306</v>
          </cell>
          <cell r="F2649" t="str">
            <v>UPONOR ECOFLEX РЕЗИНОВЫЙ КОНЦЕВОЙ УПЛОТНИТЕЛЬ QUATTRO 25+32/175 '1Ф</v>
          </cell>
        </row>
        <row r="2650">
          <cell r="C2650">
            <v>1094252</v>
          </cell>
          <cell r="F2650" t="str">
            <v>UPONOR ECOFLEX РЕЗИНОВЫЙ КОНЦЕВОЙ УПЛОТНИТЕЛЬ QUATTRO 25+32+40/175 '1У</v>
          </cell>
        </row>
        <row r="2651">
          <cell r="C2651">
            <v>1034308</v>
          </cell>
          <cell r="F2651" t="str">
            <v>UPONOR ECOFLEX РЕЗИНОВЫЙ КОНЦЕВОЙ УПЛОТНИТЕЛЬ QUATTRO 28+32+40/200 '1И</v>
          </cell>
        </row>
        <row r="2652">
          <cell r="C2652">
            <v>1018245</v>
          </cell>
          <cell r="F2652" t="str">
            <v>UPONOR ECOFLEX РЕЗИНОВЫЙ КОНЦЕВОЙ УПЛОТНИТЕЛЬ TWIN 25+32+40/140 '1И</v>
          </cell>
        </row>
        <row r="2653">
          <cell r="C2653">
            <v>1036059</v>
          </cell>
          <cell r="F2653" t="str">
            <v>UPONOR ECOFLEX КОЛЬЦО РЕДУКЦИОННОЕ ПОД КОМПЛЕКТЫ ИЗОЛЯЦИИ 140-90 '1Щ</v>
          </cell>
        </row>
        <row r="2654">
          <cell r="C2654">
            <v>1060982</v>
          </cell>
          <cell r="F2654" t="str">
            <v>UPONOR ECOFLEX КОМПЛЕКТ ИЗОЛЯЦИИ ТРОЙНИКА 200/175/140 '1И</v>
          </cell>
        </row>
        <row r="2655">
          <cell r="C2655">
            <v>1060984</v>
          </cell>
          <cell r="F2655" t="str">
            <v>UPONOR ECOFLEX КОМПЛЕКТ ИЗОЛЯЦИИ СОЕДИНЕНИЯ 200/175/140 '1И</v>
          </cell>
        </row>
        <row r="2656">
          <cell r="C2656">
            <v>1084574</v>
          </cell>
          <cell r="F2656" t="str">
            <v>UPONOR ECOFLEX КОМПЛЕКТ ИЗОЛЯЦИИ СОЕДИНЕНИЯ 175+200 '1С</v>
          </cell>
        </row>
        <row r="2657">
          <cell r="C2657">
            <v>1083872</v>
          </cell>
          <cell r="F2657" t="str">
            <v>UPONOR ECOFLEX КОМПЛЕКТ ИЗОЛЯЦИИ СОЕДИНЕНИЯ 250 '1C</v>
          </cell>
        </row>
        <row r="2658">
          <cell r="C2658">
            <v>1060985</v>
          </cell>
          <cell r="F2658" t="str">
            <v>UPONOR ECOFLEX КОМПЛЕКТ ИЗОЛЯЦИИ УГОЛЬНИКА 200/175/140 '1Ф</v>
          </cell>
        </row>
        <row r="2659">
          <cell r="C2659">
            <v>1060986</v>
          </cell>
          <cell r="F2659" t="str">
            <v>UPONOR ECOFLEX КОМПЛЕКТ ИЗОЛЯЦИИ ТРОЙНИКА 140/90/68 '1А</v>
          </cell>
        </row>
        <row r="2660">
          <cell r="C2660">
            <v>1060987</v>
          </cell>
          <cell r="F2660" t="str">
            <v>UPONOR SPI ECOFLEX КОЛЬЦО РЕДУКЦИОННОЕ ПОД КОМПЛЕКТЫ ДЛЯ ИЗОЛЯЦИИ 200 '1В</v>
          </cell>
        </row>
        <row r="2661">
          <cell r="C2661">
            <v>1060989</v>
          </cell>
          <cell r="F2661" t="str">
            <v>UPONOR SPI ECOFLEX КОЛЬЦО РЕДУКЦИОННОЕ ПОД КОМПЛЕКТЫ ДЛЯ ИЗОЛЯЦИИ 200-140 '1В</v>
          </cell>
        </row>
        <row r="2662">
          <cell r="C2662">
            <v>1060990</v>
          </cell>
          <cell r="F2662" t="str">
            <v>UPONOR SPI ECOFLEX КОЛЬЦО РЕДУКЦИОННОЕ ПОД КОМПЛЕКТЫ ДЛЯ ИЗОЛЯЦИИ 200-90 '1В</v>
          </cell>
        </row>
        <row r="2663">
          <cell r="C2663">
            <v>1060991</v>
          </cell>
          <cell r="F2663" t="str">
            <v>UPONOR SPI ECOFLEX КОЛЬЦО РЕДУКЦИОННОЕ ПОД КОМПЛЕКТЫ ДЛЯ ИЗОЛЯЦИИ 200-68 '1П</v>
          </cell>
        </row>
        <row r="2664">
          <cell r="C2664">
            <v>1060992</v>
          </cell>
          <cell r="F2664" t="str">
            <v>UPONOR SPI ECOFLEX КОЛЬЦО РЕДУКЦИОННОЕ ПОД КОМПЛЕКТЫ ДЛЯ ИЗОЛЯЦИИ 140 '1В</v>
          </cell>
        </row>
        <row r="2665">
          <cell r="C2665">
            <v>1060994</v>
          </cell>
          <cell r="F2665" t="str">
            <v>UPONOR SPI ECOFLEX КОЛЬЦО РЕДУКЦИОННОЕ ПОД КОМПЛЕКТЫ ДЛЯ ИЗОЛЯЦИИ 140-68 '1В</v>
          </cell>
        </row>
        <row r="2666">
          <cell r="C2666">
            <v>1060995</v>
          </cell>
          <cell r="F2666" t="str">
            <v>UPONOR ECOFLEX КОМПЛЕКТ ВИНТОВ M6 X 30 (34ШТ) '1П</v>
          </cell>
        </row>
        <row r="2667">
          <cell r="C2667">
            <v>1060996</v>
          </cell>
          <cell r="F2667" t="str">
            <v>UPONOR ECOFLEX ГЕРМЕТИК '1C</v>
          </cell>
        </row>
        <row r="2668">
          <cell r="C2668">
            <v>1061641</v>
          </cell>
          <cell r="F2668" t="str">
            <v>UPONOR ECOFLEX SUPRA PLUS КОМПЛЕКТ ИЗОЛЯЦИИ ТРОЙНИКА 140/90/68 '1C</v>
          </cell>
        </row>
        <row r="2669">
          <cell r="C2669">
            <v>1061642</v>
          </cell>
          <cell r="F2669" t="str">
            <v>UPONOR ECOFLEX SUPRA PLUS КОМПЛЕКТ ИЗОЛЯЦИИ ТРОЙНИКА 200/175/140 '1C</v>
          </cell>
        </row>
        <row r="2670">
          <cell r="C2670">
            <v>1018267</v>
          </cell>
          <cell r="F2670" t="str">
            <v>UPONOR ECOFLEX КОМПЛЕКТ ПРОХОДА ЧЕРЕЗ ФУНДАМЕНТ NPW 68-90 '1И</v>
          </cell>
        </row>
        <row r="2671">
          <cell r="C2671">
            <v>1018269</v>
          </cell>
          <cell r="F2671" t="str">
            <v>UPONOR ECOFLEX КОМПЛЕКТ ПРОХОДА ЧЕРЕЗ ФУНДАМЕНТ NPW 140 '1И</v>
          </cell>
        </row>
        <row r="2672">
          <cell r="C2672">
            <v>1018268</v>
          </cell>
          <cell r="F2672" t="str">
            <v>UPONOR ECOFLEX КОМПЛЕКТ ПРОХОДА ЧЕРЕЗ ФУНДАМЕНТ NPW 175/200 '1Ф</v>
          </cell>
        </row>
        <row r="2673">
          <cell r="C2673">
            <v>1083871</v>
          </cell>
          <cell r="F2673" t="str">
            <v>UPONOR ECOFLEX КОМПЛЕКТ ПРОХОДА ЧЕРЕЗ ФУНДАМЕНТ NPW 250 '1А</v>
          </cell>
        </row>
        <row r="2674">
          <cell r="C2674">
            <v>1034202</v>
          </cell>
          <cell r="F2674" t="str">
            <v>UPONOR ECOFLEX ПРОХОД ЧЕРЕЗ СТЕНУ 140 '1С</v>
          </cell>
        </row>
        <row r="2675">
          <cell r="C2675">
            <v>1034203</v>
          </cell>
          <cell r="F2675" t="str">
            <v>UPONOR ECOFLEX ПРОХОД ЧЕРЕЗ СТЕНУ 175 '1А</v>
          </cell>
        </row>
        <row r="2676">
          <cell r="C2676">
            <v>1034204</v>
          </cell>
          <cell r="F2676" t="str">
            <v>UPONOR ECOFLEX ПРОХОД ЧЕРЕЗ СТЕНУ 200 '1C</v>
          </cell>
        </row>
        <row r="2677">
          <cell r="C2677">
            <v>1007355</v>
          </cell>
          <cell r="F2677" t="str">
            <v>UPONOR ECOFLEX КОМПЛЕКТ ДЛЯ ИЗОЛЯЦИИ Н-ОБРАЗНЫЙ 200/175/140 '1А</v>
          </cell>
        </row>
        <row r="2678">
          <cell r="C2678">
            <v>1018326</v>
          </cell>
          <cell r="F2678" t="str">
            <v>UPONOR ECOFLEX КОЛОДЕЦ ТЕПЛОИЗОЛИРОВАННЫЙ 6X140/175/200 '1C</v>
          </cell>
        </row>
        <row r="2679">
          <cell r="C2679">
            <v>1018327</v>
          </cell>
          <cell r="F2679" t="str">
            <v>UPONOR ECOFLEX КОЛОДЕЦ ТЕПЛОИЗОЛИРОВАННЫЙ 8X140/175/200 '1C</v>
          </cell>
        </row>
        <row r="2680">
          <cell r="C2680">
            <v>1084576</v>
          </cell>
          <cell r="F2680" t="str">
            <v>UPONOR ECOFLEX КОЛОДЕЦ ТЕПЛОИЗОЛИРОВАННЫЙ 2X250-6X140/175/200 '1C</v>
          </cell>
        </row>
        <row r="2681">
          <cell r="C2681">
            <v>1084577</v>
          </cell>
          <cell r="F2681" t="str">
            <v>UPONOR ECOFLEX КОЛОДЕЦ ТЕПЛОИЗОЛИРОВАННЫЙ 4X250-4X140/175/200 '1C</v>
          </cell>
        </row>
        <row r="2682">
          <cell r="C2682">
            <v>1084578</v>
          </cell>
          <cell r="F2682" t="str">
            <v>UPONOR ECOFLEX КОЛОДЕЦ ТЕПЛОИЗОЛИРОВАННЫЙ 6X250-2X140/175/200 '1C</v>
          </cell>
        </row>
        <row r="2683">
          <cell r="C2683">
            <v>1018384</v>
          </cell>
          <cell r="F2683" t="str">
            <v>UPONOR SPI ECOFLEX ЗАПАСНАЯ КРЫШКА ДЛЯ КОЛОДЦА '1П</v>
          </cell>
        </row>
        <row r="2684">
          <cell r="C2684">
            <v>1034312</v>
          </cell>
          <cell r="F2684" t="str">
            <v>UPONOR ECOFLEX ТЕРМОУСАДОЧНЫЙ РУКАВ С МОЛНИЕЙ 140/175/200 '1И</v>
          </cell>
        </row>
        <row r="2685">
          <cell r="C2685">
            <v>1084575</v>
          </cell>
          <cell r="F2685" t="str">
            <v>UPONOR ECOFLEX ТЕРМОУСАДОЧНЫЙ РУКАВ 250 '1C</v>
          </cell>
        </row>
        <row r="2686">
          <cell r="C2686">
            <v>1036012</v>
          </cell>
          <cell r="F2686" t="str">
            <v>UPONOR ECOFLEX РЕМОНТНЫЙ КОМПЛЕКТ ДЛЯ КОЖУХА 90/68 650ММ '1Щ</v>
          </cell>
        </row>
        <row r="2687">
          <cell r="C2687">
            <v>1036014</v>
          </cell>
          <cell r="F2687" t="str">
            <v>UPONOR ECOFLEX РЕМОНТНЫЙ КОМПЛЕКТ ДЛЯ КОЖУХА 200/175/140, L=700ММ '1С</v>
          </cell>
        </row>
        <row r="2688">
          <cell r="C2688">
            <v>1034302</v>
          </cell>
          <cell r="F2688" t="str">
            <v>UPONOR ECOFLEX УГЛОВОЙ ФИКСАТОР ДЛЯ ТРУБ 175, R=800ММ '1А</v>
          </cell>
        </row>
        <row r="2689">
          <cell r="C2689">
            <v>1034303</v>
          </cell>
          <cell r="F2689" t="str">
            <v>UPONOR ECOFLEX УГЛОВОЙ ФИКСАТОР ДЛЯ ТРУБ 200, R=1000ММ '1С</v>
          </cell>
        </row>
        <row r="2690">
          <cell r="C2690">
            <v>1030269</v>
          </cell>
          <cell r="F2690" t="str">
            <v>UPONOR ECOFLEX УГЛОВОЙ ПРОХОД 175/140 '1C</v>
          </cell>
        </row>
        <row r="2691">
          <cell r="C2691">
            <v>1030270</v>
          </cell>
          <cell r="F2691" t="str">
            <v>UPONOR ECOFLEX УГЛОВОЙ ПРОХОД 200 '1C</v>
          </cell>
        </row>
        <row r="2692">
          <cell r="C2692">
            <v>1042310</v>
          </cell>
          <cell r="F2692" t="str">
            <v>UPONOR ECOFLEX SUPRA PLUS ЗАПАСНОЙ КОМПЛЕКТ ПОДКЛЮЧЕНИЯ И ОКОНЧАНИЯ КАБЕЛЯ '1И</v>
          </cell>
        </row>
        <row r="2693">
          <cell r="C2693">
            <v>1042311</v>
          </cell>
          <cell r="F2693" t="str">
            <v>UPONOR ECOFLEX SUPRA PLUS ЗАПАСНОЙ КОМПЛЕКТ ТРОЙНИКОВОЙ РАЗВОДКИ И ОКОНЧАНИЯ КАБЕЛЯ '1А</v>
          </cell>
        </row>
        <row r="2694">
          <cell r="C2694">
            <v>1044133</v>
          </cell>
          <cell r="F2694" t="str">
            <v>UPONOR SPI ECOFLEX SUPRA STANDARD КОМПЛЕКТ ДЛЯ КАБЕЛЯ (ДЛЯ КОМПЛЕКТА ПОДКЛЮЧЕНИЯ И ОКОНЧАНИЯ) '1C</v>
          </cell>
        </row>
        <row r="2695">
          <cell r="C2695">
            <v>1044134</v>
          </cell>
          <cell r="F2695" t="str">
            <v>UPONOR SPI ECOFLEX SUPRA STANDARD КОМПЛЕКТ ДЛЯ КАБЕЛЯ (ДЛЯ ТРОЙНИКА) S2 '1С</v>
          </cell>
        </row>
        <row r="2696">
          <cell r="C2696">
            <v>1036606</v>
          </cell>
          <cell r="F2696" t="str">
            <v>UPONOR SPI ECOFLEX SUPRA STANDARD ЗАПАСНОЙ ДАТЧИК ТЕМПЕРАТУРЫ 600S '1П</v>
          </cell>
        </row>
        <row r="2697">
          <cell r="C2697">
            <v>1044127</v>
          </cell>
          <cell r="F2697" t="str">
            <v>UPONOR SUPRA PLUS ЗАПАСНОЙ ДАТЧИК ТЕМПЕРАТУРЫ 10М '1П</v>
          </cell>
        </row>
        <row r="2698">
          <cell r="C2698">
            <v>1018659</v>
          </cell>
          <cell r="F2698" t="str">
            <v>UPONOR SPI ECOFLEX КОЛЬЦО ГЕРМЕТИЗИРУЮЩЕЕ ДЛЯ КОНЦЕВОГО УПЛОТНИТЕЛЯ 68 '1П</v>
          </cell>
        </row>
        <row r="2699">
          <cell r="C2699">
            <v>1018660</v>
          </cell>
          <cell r="F2699" t="str">
            <v>UPONOR КОЛЬЦО ГЕРМЕТИЗИРУЮЩЕЕ ДЛЯ КОНЦЕВОГО УПЛОТНИТЕЛЯ  90 '1П</v>
          </cell>
        </row>
        <row r="2700">
          <cell r="C2700">
            <v>1072157</v>
          </cell>
          <cell r="F2700" t="str">
            <v>UPONOR SPI ECOFLEX КОЛЬЦО ГЕРМЕТИЗИРУЮЩЕЕ ДЛЯ КОНЦЕВОГО УПЛОТНИТЕЛЯ  140 '1П</v>
          </cell>
        </row>
        <row r="2701">
          <cell r="C2701">
            <v>1072158</v>
          </cell>
          <cell r="F2701" t="str">
            <v>UPONOR SPI ECOFLEX КОЛЬЦО ГЕРМЕТИЗИРУЮЩЕЕ ДЛЯ КОНЦЕВОГО УПЛОТНИТЕЛЯ  175 '1П</v>
          </cell>
        </row>
        <row r="2702">
          <cell r="C2702">
            <v>1072159</v>
          </cell>
          <cell r="F2702" t="str">
            <v>UPONOR SPI ECOFLEX КОЛЬЦО ГЕРМЕТИЗИРУЮЩЕЕ ДЛЯ КОНЦЕВОГО УПЛОТНИТЕЛЯ  200 '1П</v>
          </cell>
        </row>
        <row r="2703">
          <cell r="C2703">
            <v>1007358</v>
          </cell>
          <cell r="F2703" t="str">
            <v>UPONOR ECOFLEX ГЕРМЕТИЗИРУЮЩЕЕ КОЛЬЦО PWP 68 '1С</v>
          </cell>
        </row>
        <row r="2704">
          <cell r="C2704">
            <v>1007360</v>
          </cell>
          <cell r="F2704" t="str">
            <v>UPONOR ECOFLEX ГЕРМЕТИЗИРУЮЩЕЕ КОЛЬЦО PWP 140 '1C</v>
          </cell>
        </row>
        <row r="2705">
          <cell r="C2705">
            <v>1007361</v>
          </cell>
          <cell r="F2705" t="str">
            <v>UPONOR ECOFLEX ГЕРМЕТИЗИРУЮЩЕЕ КОЛЬЦО PWP 175 '1C</v>
          </cell>
        </row>
        <row r="2706">
          <cell r="C2706">
            <v>1007362</v>
          </cell>
          <cell r="F2706" t="str">
            <v>UPONOR ECOFLEX ГЕРМЕТИЗИРУЮЩЕЕ КОЛЬЦО PWP 200 '1C</v>
          </cell>
        </row>
        <row r="2707">
          <cell r="C2707">
            <v>1007365</v>
          </cell>
          <cell r="F2707" t="str">
            <v>UPONOR ECOFLEX ДОПОЛНИТЕЛЬНЫЙ ВКЛАДЫШ PWP 140 '1C</v>
          </cell>
        </row>
        <row r="2708">
          <cell r="C2708">
            <v>1007366</v>
          </cell>
          <cell r="F2708" t="str">
            <v>UPONOR ECOFLEX ДОПОЛНИТЕЛЬНЫЙ ВКЛАДЫШ PWP 175 '1C</v>
          </cell>
        </row>
        <row r="2709">
          <cell r="C2709">
            <v>1007367</v>
          </cell>
          <cell r="F2709" t="str">
            <v>UPONOR ECOFLEX ДОПОЛНИТЕЛЬНЫЙ ВКЛАДЫШ PWP 200 '1C</v>
          </cell>
        </row>
        <row r="2710">
          <cell r="C2710">
            <v>1007368</v>
          </cell>
          <cell r="F2710" t="str">
            <v>UPONOR ECOFLEX ФИБРОЦЕМЕНТНАЯ ТРУБА PWP 68 '1С</v>
          </cell>
        </row>
        <row r="2711">
          <cell r="C2711">
            <v>1007370</v>
          </cell>
          <cell r="F2711" t="str">
            <v>UPONOR ECOFLEX ФИБРОЦЕМЕНТНАЯ ТРУБА PWP 140 '1C</v>
          </cell>
        </row>
        <row r="2712">
          <cell r="C2712">
            <v>1007371</v>
          </cell>
          <cell r="F2712" t="str">
            <v>UPONOR ECOFLEX ФИБРОЦЕМЕНТНАЯ ТРУБА PWP 175 '1C</v>
          </cell>
        </row>
        <row r="2713">
          <cell r="C2713">
            <v>1007372</v>
          </cell>
          <cell r="F2713" t="str">
            <v>UPONOR ECOFLEX ФИБРОЦЕМЕНТНАЯ ТРУБА PWP 200 '1C</v>
          </cell>
        </row>
        <row r="2714">
          <cell r="C2714">
            <v>1007373</v>
          </cell>
          <cell r="F2714" t="str">
            <v>UPONOR ECOFLEX КОМПЛЕКТ ЭПОКСИДНОЙ СМОЛЫ PWP 1,1 КГ/3,5 М2 '1C</v>
          </cell>
        </row>
        <row r="2715">
          <cell r="C2715">
            <v>1135979</v>
          </cell>
          <cell r="F2715" t="str">
            <v>USYSTEMS зажимной наконечник с наружной резьбой для полимерных труб PN6 25x2,3-R3/4"НР '1Ф</v>
          </cell>
        </row>
        <row r="2716">
          <cell r="C2716">
            <v>1135630</v>
          </cell>
          <cell r="F2716" t="str">
            <v>USYSTEMS зажимной наконечник с наружной резьбой для полимерных труб PN6 32x2,9-R1"НР '1Ф</v>
          </cell>
        </row>
        <row r="2717">
          <cell r="C2717">
            <v>1135631</v>
          </cell>
          <cell r="F2717" t="str">
            <v>USYSTEMS зажимной наконечник с наружной резьбой для полимерных труб PN6 40x3,7-R1 1/4"НР '1Ф</v>
          </cell>
        </row>
        <row r="2718">
          <cell r="C2718">
            <v>1135632</v>
          </cell>
          <cell r="F2718" t="str">
            <v>USYSTEMS зажимной наконечник с наружной резьбой для полимерных труб PN6 50x4,6-R1 1/2"НР '1Ф</v>
          </cell>
        </row>
        <row r="2719">
          <cell r="C2719">
            <v>1135633</v>
          </cell>
          <cell r="F2719" t="str">
            <v>USYSTEMS зажимной наконечник с наружной резьбой для полимерных труб PN6 63x5,8-R2"НР '1Ф</v>
          </cell>
        </row>
        <row r="2720">
          <cell r="C2720">
            <v>1135980</v>
          </cell>
          <cell r="F2720" t="str">
            <v>USYSTEMS зажимной наконечник с наружной резьбой для полимерных труб PN6 75x6,8-R2 1/2"НР '1И</v>
          </cell>
        </row>
        <row r="2721">
          <cell r="C2721">
            <v>1135634</v>
          </cell>
          <cell r="F2721" t="str">
            <v>USYSTEMS зажимной наконечник с наружной резьбой для полимерных труб PN6 90x8,2-R3"НР '1И</v>
          </cell>
        </row>
        <row r="2722">
          <cell r="C2722">
            <v>1135635</v>
          </cell>
          <cell r="F2722" t="str">
            <v>USYSTEMS зажимной наконечник с наружной резьбой для полимерных труб PN6 110x10,0-R4"НР '1Ф</v>
          </cell>
        </row>
        <row r="2723">
          <cell r="C2723">
            <v>1135636</v>
          </cell>
          <cell r="F2723" t="str">
            <v>USYSTEMS зажимной наконечник с наружной резьбой для полимерных труб PN6 125x11,4-R4"НР '1И</v>
          </cell>
        </row>
        <row r="2724">
          <cell r="C2724">
            <v>1135976</v>
          </cell>
          <cell r="F2724" t="str">
            <v>USYSTEMS зажимной штуцер с наружной резьбой 20x2,8-3/4"НР '1И</v>
          </cell>
        </row>
        <row r="2725">
          <cell r="C2725">
            <v>1135981</v>
          </cell>
          <cell r="F2725" t="str">
            <v>USYSTEMS зажимной наконечник с наружной резьбой для полимерных труб PN10 25x3,5-R3/4"НР '1Ф</v>
          </cell>
        </row>
        <row r="2726">
          <cell r="C2726">
            <v>1135637</v>
          </cell>
          <cell r="F2726" t="str">
            <v>USYSTEMS зажимной наконечник с наружной резьбой для полимерных труб PN10 32x4,4-R1"НР '1И</v>
          </cell>
        </row>
        <row r="2727">
          <cell r="C2727">
            <v>1135638</v>
          </cell>
          <cell r="F2727" t="str">
            <v>USYSTEMS зажимной наконечник с наружной резьбой для полимерных труб PN10 40x5,5-R1 1/4"НР '1И</v>
          </cell>
        </row>
        <row r="2728">
          <cell r="C2728">
            <v>1135639</v>
          </cell>
          <cell r="F2728" t="str">
            <v>USYSTEMS зажимной наконечник с наружной резьбой для полимерных труб PN10 50x6,9-R1 1/2"НР '1И</v>
          </cell>
        </row>
        <row r="2729">
          <cell r="C2729">
            <v>1135982</v>
          </cell>
          <cell r="F2729" t="str">
            <v>USYSTEMS зажимной наконечник с наружной резьбой для полимерных труб PN10 63x8,6-R2"НР '1И</v>
          </cell>
        </row>
        <row r="2730">
          <cell r="C2730">
            <v>1135640</v>
          </cell>
          <cell r="F2730" t="str">
            <v>USYSTEMS зажимной наконечник с наружной резьбой для полимерных труб PN10 75x10,3-R2 1/2"НР '1И</v>
          </cell>
        </row>
        <row r="2731">
          <cell r="C2731">
            <v>1135641</v>
          </cell>
          <cell r="F2731" t="str">
            <v>USYSTEMS зажимной наконечник с наружной резьбой для полимерных труб PN10 90x12,3-R3"НР '1Ф</v>
          </cell>
        </row>
        <row r="2732">
          <cell r="C2732">
            <v>1135983</v>
          </cell>
          <cell r="F2732" t="str">
            <v>USYSTEMS зажимной наконечник с наружной резьбой для полимерных труб PN10 110x15,1-R4"НР '1Ф</v>
          </cell>
        </row>
        <row r="2733">
          <cell r="C2733">
            <v>1135642</v>
          </cell>
          <cell r="F2733" t="str">
            <v>USYSTEMS тройник с внутренней резьбой Rp1"ВР-Rp1"ВР-Rp1"ВР '1С</v>
          </cell>
        </row>
        <row r="2734">
          <cell r="C2734">
            <v>1135643</v>
          </cell>
          <cell r="F2734" t="str">
            <v>USYSTEMS тройник с внутренней резьбой Rp1 1/4"ВР-Rp1 1/4"ВР-Rp1 1/4"ВР '1И</v>
          </cell>
        </row>
        <row r="2735">
          <cell r="C2735">
            <v>1136046</v>
          </cell>
          <cell r="F2735" t="str">
            <v>USYSTEMS тройник с внутренней резьбой Rp1 1/2"ВР-Rp1 1/2"ВР-Rp1 1/2"ВР '1И</v>
          </cell>
        </row>
        <row r="2736">
          <cell r="C2736">
            <v>1135644</v>
          </cell>
          <cell r="F2736" t="str">
            <v>USYSTEMS тройник с внутренней резьбой Rp2"ВР-Rp2"ВР-Rp2"ВР '1И</v>
          </cell>
        </row>
        <row r="2737">
          <cell r="C2737">
            <v>1136047</v>
          </cell>
          <cell r="F2737" t="str">
            <v>USYSTEMS тройник с внутренней резьбой Rp2 1/2"ВР-Rp2 1/2"ВР-Rp2 1/2"ВР '1И</v>
          </cell>
        </row>
        <row r="2738">
          <cell r="C2738">
            <v>1135645</v>
          </cell>
          <cell r="F2738" t="str">
            <v>USYSTEMS тройник с внутренней резьбой Rp3"ВР-Rp3"ВР-Rp3"ВР '1И</v>
          </cell>
        </row>
        <row r="2739">
          <cell r="C2739">
            <v>1136048</v>
          </cell>
          <cell r="F2739" t="str">
            <v>USYSTEMS тройник с внутренней резьбой Rp4"ВР-Rp4"ВР-Rp4"ВР '1И</v>
          </cell>
        </row>
        <row r="2740">
          <cell r="C2740">
            <v>1136049</v>
          </cell>
          <cell r="F2740" t="str">
            <v>USYSTEMS угольник с внутренней резьбой Rp1"ВР-Rp1"ВР '1C</v>
          </cell>
        </row>
        <row r="2741">
          <cell r="C2741">
            <v>1136050</v>
          </cell>
          <cell r="F2741" t="str">
            <v>USYSTEMS угольник с внутренней резьбой Rp1 1/4"ВР-Rp1 1/4"ВР '1C</v>
          </cell>
        </row>
        <row r="2742">
          <cell r="C2742">
            <v>1136051</v>
          </cell>
          <cell r="F2742" t="str">
            <v>USYSTEMS угольник с внутренней резьбой Rp1 1/2"ВР-Rp1 1/2"ВР '1C</v>
          </cell>
        </row>
        <row r="2743">
          <cell r="C2743">
            <v>1136052</v>
          </cell>
          <cell r="F2743" t="str">
            <v>USYSTEMS угольник с внутренней резьбой Rp2"ВР-Rp2"ВР '1C</v>
          </cell>
        </row>
        <row r="2744">
          <cell r="C2744">
            <v>1136053</v>
          </cell>
          <cell r="F2744" t="str">
            <v>USYSTEMS угольник с внутренней резьбой Rp2 1/2"ВР-Rp2 1/2"ВР '1C</v>
          </cell>
        </row>
        <row r="2745">
          <cell r="C2745">
            <v>1136054</v>
          </cell>
          <cell r="F2745" t="str">
            <v>USYSTEMS угольник с внутренней резьбой Rp3"ВР-Rp3"ВР '1C</v>
          </cell>
        </row>
        <row r="2746">
          <cell r="C2746">
            <v>1135646</v>
          </cell>
          <cell r="F2746" t="str">
            <v>USYSTEMS угольник с внутренней резьбой Rp4"Вр-Rp4"Вр '1C</v>
          </cell>
        </row>
        <row r="2747">
          <cell r="C2747">
            <v>1136628</v>
          </cell>
          <cell r="F2747" t="str">
            <v>USYSTEMS муфта R1/2"ВР-R1/2"ВР '1С</v>
          </cell>
        </row>
        <row r="2748">
          <cell r="C2748">
            <v>1136629</v>
          </cell>
          <cell r="F2748" t="str">
            <v>USYSTEMS муфта R3/4"ВР-R3/4"ВР '1С</v>
          </cell>
        </row>
        <row r="2749">
          <cell r="C2749">
            <v>1136630</v>
          </cell>
          <cell r="F2749" t="str">
            <v>USYSTEMS муфта R1"ВР-R1"ВР '1С</v>
          </cell>
        </row>
        <row r="2750">
          <cell r="C2750">
            <v>1136631</v>
          </cell>
          <cell r="F2750" t="str">
            <v>USYSTEMS муфта R1 1/4"ВР-R1 1/4"ВР '1А</v>
          </cell>
        </row>
        <row r="2751">
          <cell r="C2751">
            <v>1136632</v>
          </cell>
          <cell r="F2751" t="str">
            <v>USYSTEMS муфта R1 1/2"ВР-R1 1/2"ВР '1С</v>
          </cell>
        </row>
        <row r="2752">
          <cell r="C2752">
            <v>1136633</v>
          </cell>
          <cell r="F2752" t="str">
            <v>USYSTEMS муфта R2"ВР-R2"ВР '1А</v>
          </cell>
        </row>
        <row r="2753">
          <cell r="C2753">
            <v>1136634</v>
          </cell>
          <cell r="F2753" t="str">
            <v>USYSTEMS муфта R2 1/2"ВР-R2 1/2"ВР '1С</v>
          </cell>
        </row>
        <row r="2754">
          <cell r="C2754">
            <v>1136635</v>
          </cell>
          <cell r="F2754" t="str">
            <v>USYSTEMS муфта R3"ВР-R3"ВР '1C</v>
          </cell>
        </row>
        <row r="2755">
          <cell r="C2755">
            <v>1136636</v>
          </cell>
          <cell r="F2755" t="str">
            <v>USYSTEMS муфта R4"ВР-R4"ВР '1C</v>
          </cell>
        </row>
        <row r="2756">
          <cell r="C2756">
            <v>1136637</v>
          </cell>
          <cell r="F2756" t="str">
            <v>USYSTEMS футорка R3/4"НР-R1/2"ВР '1С</v>
          </cell>
        </row>
        <row r="2757">
          <cell r="C2757">
            <v>1136638</v>
          </cell>
          <cell r="F2757" t="str">
            <v>USYSTEMS футорка R1"НР-R1/2"ВР '1С</v>
          </cell>
        </row>
        <row r="2758">
          <cell r="C2758">
            <v>1136639</v>
          </cell>
          <cell r="F2758" t="str">
            <v>USYSTEMS футорка R1"НР-R3/4"ВР '1С</v>
          </cell>
        </row>
        <row r="2759">
          <cell r="C2759">
            <v>1136640</v>
          </cell>
          <cell r="F2759" t="str">
            <v>USYSTEMS футорка R1 1/4"НР-R3/4"ВР '1С</v>
          </cell>
        </row>
        <row r="2760">
          <cell r="C2760">
            <v>1136641</v>
          </cell>
          <cell r="F2760" t="str">
            <v>USYSTEMS футорка R1 1/2"НР-R3/4"ВР '1С</v>
          </cell>
        </row>
        <row r="2761">
          <cell r="C2761">
            <v>1136642</v>
          </cell>
          <cell r="F2761" t="str">
            <v>USYSTEMS футорка R1 1/4"НР-R1"ВР '1С</v>
          </cell>
        </row>
        <row r="2762">
          <cell r="C2762">
            <v>1136643</v>
          </cell>
          <cell r="F2762" t="str">
            <v>USYSTEMS футорка R1 1/2"НР-R1"ВР '1С</v>
          </cell>
        </row>
        <row r="2763">
          <cell r="C2763">
            <v>1136644</v>
          </cell>
          <cell r="F2763" t="str">
            <v>USYSTEMS футорка R1 1/2"НР-R1 1/4"ВР '1С</v>
          </cell>
        </row>
        <row r="2764">
          <cell r="C2764">
            <v>1136645</v>
          </cell>
          <cell r="F2764" t="str">
            <v>USYSTEMS футорка R2"НР-R3/4"ВР '1С</v>
          </cell>
        </row>
        <row r="2765">
          <cell r="C2765">
            <v>1136646</v>
          </cell>
          <cell r="F2765" t="str">
            <v>USYSTEMS футорка R2"НР-R1"ВР '1С</v>
          </cell>
        </row>
        <row r="2766">
          <cell r="C2766">
            <v>1136647</v>
          </cell>
          <cell r="F2766" t="str">
            <v>USYSTEMS футорка R2"НР-R1 1/4"ВР '1С</v>
          </cell>
        </row>
        <row r="2767">
          <cell r="C2767">
            <v>1136648</v>
          </cell>
          <cell r="F2767" t="str">
            <v>USYSTEMS футорка R2"НР-R1 1/2"ВР '1С</v>
          </cell>
        </row>
        <row r="2768">
          <cell r="C2768">
            <v>1136649</v>
          </cell>
          <cell r="F2768" t="str">
            <v>USYSTEMS футорка R2 1/2"НР-R1 1/4"ВР '1С</v>
          </cell>
        </row>
        <row r="2769">
          <cell r="C2769">
            <v>1136650</v>
          </cell>
          <cell r="F2769" t="str">
            <v>USYSTEMS футорка R2 1/2"НР-R1 1/2"ВР '1С</v>
          </cell>
        </row>
        <row r="2770">
          <cell r="C2770">
            <v>1136651</v>
          </cell>
          <cell r="F2770" t="str">
            <v>USYSTEMS футорка R2 1/2"НР-R2"ВР '1С</v>
          </cell>
        </row>
        <row r="2771">
          <cell r="C2771">
            <v>1136652</v>
          </cell>
          <cell r="F2771" t="str">
            <v>USYSTEMS футорка R3"НР-R2"ВР '1С</v>
          </cell>
        </row>
        <row r="2772">
          <cell r="C2772">
            <v>1136653</v>
          </cell>
          <cell r="F2772" t="str">
            <v>USYSTEMS футорка R3"НР-R2 1/2"ВР '1С</v>
          </cell>
        </row>
        <row r="2773">
          <cell r="C2773">
            <v>1136654</v>
          </cell>
          <cell r="F2773" t="str">
            <v>USYSTEMS футорка R4"НР-R2"ВР '1С</v>
          </cell>
        </row>
        <row r="2774">
          <cell r="C2774">
            <v>1136655</v>
          </cell>
          <cell r="F2774" t="str">
            <v>USYSTEMS футорка R4"НР-R2 1/2"ВР '1С</v>
          </cell>
        </row>
        <row r="2775">
          <cell r="C2775">
            <v>1136656</v>
          </cell>
          <cell r="F2775" t="str">
            <v>USYSTEMS футорка R4"НР-R3"ВР '1С</v>
          </cell>
        </row>
        <row r="2776">
          <cell r="C2776">
            <v>1135984</v>
          </cell>
          <cell r="F2776" t="str">
            <v>USYSTEMS зажимной соединитель для полимерных труб PN6 25x2,3-25x2,3 '1И</v>
          </cell>
        </row>
        <row r="2777">
          <cell r="C2777">
            <v>1135985</v>
          </cell>
          <cell r="F2777" t="str">
            <v>USYSTEMS зажимной соединитель для полимерных труб PN6 32x2,9-32x2,9 '1И</v>
          </cell>
        </row>
        <row r="2778">
          <cell r="C2778">
            <v>1135986</v>
          </cell>
          <cell r="F2778" t="str">
            <v>USYSTEMS зажимной соединитель для полимерных труб PN6 40x3,7-40x3,7 '1И</v>
          </cell>
        </row>
        <row r="2779">
          <cell r="C2779">
            <v>1135987</v>
          </cell>
          <cell r="F2779" t="str">
            <v>USYSTEMS зажимной соединитель для полимерных труб PN6 50x4,6-50x4,6 '1И</v>
          </cell>
        </row>
        <row r="2780">
          <cell r="C2780">
            <v>1135988</v>
          </cell>
          <cell r="F2780" t="str">
            <v>USYSTEMS зажимной соединитель для полимерных труб PN6 63x5,8-63x5,8 '1А</v>
          </cell>
        </row>
        <row r="2781">
          <cell r="C2781">
            <v>1135989</v>
          </cell>
          <cell r="F2781" t="str">
            <v>USYSTEMS зажимной соединитель для полимерных труб PN6 75x6,8-75x6,8 '1С</v>
          </cell>
        </row>
        <row r="2782">
          <cell r="C2782">
            <v>1135990</v>
          </cell>
          <cell r="F2782" t="str">
            <v>USYSTEMS зажимной соединитель для полимерных труб PN6 90x8,2-90x8,2 '1С</v>
          </cell>
        </row>
        <row r="2783">
          <cell r="C2783">
            <v>1135991</v>
          </cell>
          <cell r="F2783" t="str">
            <v>USYSTEMS зажимной соединитель для полимерных труб PN6 110x10-110x10 '1А</v>
          </cell>
        </row>
        <row r="2784">
          <cell r="C2784">
            <v>1135992</v>
          </cell>
          <cell r="F2784" t="str">
            <v>USYSTEMS зажимной соединитель для полимерных труб PN6 125x11,4-125x11,4 '1С</v>
          </cell>
        </row>
        <row r="2785">
          <cell r="C2785">
            <v>1135993</v>
          </cell>
          <cell r="F2785" t="str">
            <v>USYSTEMS зажимной соединитель для полимерных труб PN10 25x3,5-25x3,5 '1С</v>
          </cell>
        </row>
        <row r="2786">
          <cell r="C2786">
            <v>1135994</v>
          </cell>
          <cell r="F2786" t="str">
            <v>USYSTEMS зажимной соединитель для полимерных труб PN10 32x4,4-32x4,4 '1И</v>
          </cell>
        </row>
        <row r="2787">
          <cell r="C2787">
            <v>1135995</v>
          </cell>
          <cell r="F2787" t="str">
            <v>USYSTEMS зажимной соединитель для полимерных труб PN10 40x5,5-40x5,5 '1С</v>
          </cell>
        </row>
        <row r="2788">
          <cell r="C2788">
            <v>1135996</v>
          </cell>
          <cell r="F2788" t="str">
            <v>USYSTEMS зажимной соединитель для полимерных труб PN10 50x6,9-50x6,9 '1А</v>
          </cell>
        </row>
        <row r="2789">
          <cell r="C2789">
            <v>1135997</v>
          </cell>
          <cell r="F2789" t="str">
            <v>USYSTEMS зажимной соединитель для полимерных труб PN10 63x8,6-63x8,6 '1А</v>
          </cell>
        </row>
        <row r="2790">
          <cell r="C2790">
            <v>1136981</v>
          </cell>
          <cell r="F2790" t="str">
            <v>USYSTEMS фланец резьбовой DN25 PN16 Rp1"ВР '1С</v>
          </cell>
        </row>
        <row r="2791">
          <cell r="C2791">
            <v>1136982</v>
          </cell>
          <cell r="F2791" t="str">
            <v>USYSTEMS фланец резьбовой DN32 PN16 Rp1 1/4"ВР '1С</v>
          </cell>
        </row>
        <row r="2792">
          <cell r="C2792">
            <v>1136983</v>
          </cell>
          <cell r="F2792" t="str">
            <v>USYSTEMS фланец резьбовой DN40 PN16 Rp1 1/2"ВР '1С</v>
          </cell>
        </row>
        <row r="2793">
          <cell r="C2793">
            <v>1136984</v>
          </cell>
          <cell r="F2793" t="str">
            <v>USYSTEMS фланец резьбовой DN50 PN16 Rp2"ВР '1С</v>
          </cell>
        </row>
        <row r="2794">
          <cell r="C2794">
            <v>1136985</v>
          </cell>
          <cell r="F2794" t="str">
            <v>USYSTEMS фланец резьбовой DN65 PN16 Rp2 1/2"ВР '1С</v>
          </cell>
        </row>
        <row r="2795">
          <cell r="C2795">
            <v>1136986</v>
          </cell>
          <cell r="F2795" t="str">
            <v>USYSTEMS фланец резьбовой DN80 PN16 Rp3"ВР '1С</v>
          </cell>
        </row>
        <row r="2796">
          <cell r="C2796">
            <v>1136987</v>
          </cell>
          <cell r="F2796" t="str">
            <v>USYSTEMS фланец резьбовой DN100 PN16 Rp4"ВР '1С</v>
          </cell>
        </row>
        <row r="2797">
          <cell r="C2797">
            <v>1135998</v>
          </cell>
          <cell r="F2797" t="str">
            <v>USYSTEMS зажимной соединитель для полимерных труб PN10 75x10,3-75x10,3 '1С</v>
          </cell>
        </row>
        <row r="2798">
          <cell r="C2798">
            <v>1135999</v>
          </cell>
          <cell r="F2798" t="str">
            <v>USYSTEMS зажимной соединитель для полимерных труб PN10 90x12,3-90x12,3 '1С</v>
          </cell>
        </row>
        <row r="2799">
          <cell r="C2799">
            <v>1136000</v>
          </cell>
          <cell r="F2799" t="str">
            <v>USYSTEMS зажимной соединитель для полимерных труб PN10 110x15,1-110x15,1 '1С</v>
          </cell>
        </row>
        <row r="2800">
          <cell r="C2800">
            <v>1034012</v>
          </cell>
          <cell r="F2800" t="str">
            <v>UPONOR FPL-X ЗАЖИМНОЙ ШТУЦЕР С НАРУЖНОЙ РЕЗЬБОЙ  DR-ЛАТУНЬ 18X2,5-1"НР '1И</v>
          </cell>
        </row>
        <row r="2801">
          <cell r="C2801">
            <v>1091505</v>
          </cell>
          <cell r="F2801" t="str">
            <v>UPONOR ECOFLEX ЗАЖИМНОЙ ШТУЦЕР С НАРУЖНОЙ РЕЗЬБОЙ 20Х2.8-3/4"НР '1И</v>
          </cell>
        </row>
        <row r="2802">
          <cell r="C2802">
            <v>1018336</v>
          </cell>
          <cell r="F2802" t="str">
            <v>UPONOR WIPEX ЗАЖИМНОЙ НАКОНЕЧНИК PN10 25X3,5-G1"НР '1Ф</v>
          </cell>
        </row>
        <row r="2803">
          <cell r="C2803">
            <v>1027489</v>
          </cell>
          <cell r="F2803" t="str">
            <v>UPONOR WIPEX ЗАЖИМНОЙ НАКОНЕЧНИК PN10 28X4,0-G1"НР '1И</v>
          </cell>
        </row>
        <row r="2804">
          <cell r="C2804">
            <v>1018338</v>
          </cell>
          <cell r="F2804" t="str">
            <v>UPONOR WIPEX ЗАЖИМНОЙ НАКОНЕЧНИК PN10 32X4,4-G1"НР '1И</v>
          </cell>
        </row>
        <row r="2805">
          <cell r="C2805">
            <v>1018339</v>
          </cell>
          <cell r="F2805" t="str">
            <v>UPONOR WIPEX ЗАЖИМНОЙ НАКОНЕЧНИК PN10 40X5,5-G1 1/4"НР '1И</v>
          </cell>
        </row>
        <row r="2806">
          <cell r="C2806">
            <v>1018340</v>
          </cell>
          <cell r="F2806" t="str">
            <v>UPONOR WIPEX ЗАЖИМНОЙ НАКОНЕЧНИК PN10 50X6,9-G1 1/4"НР '1И</v>
          </cell>
        </row>
        <row r="2807">
          <cell r="C2807">
            <v>1018341</v>
          </cell>
          <cell r="F2807" t="str">
            <v>UPONOR WIPEX ЗАЖИМНОЙ НАКОНЕЧНИК PN10 63X8,6-G2"НР '1И</v>
          </cell>
        </row>
        <row r="2808">
          <cell r="C2808">
            <v>1018342</v>
          </cell>
          <cell r="F2808" t="str">
            <v>UPONOR WIPEX ЗАЖИМНОЙ НАКОНЕЧНИК PN10 75X10,3-G2"НР '1И</v>
          </cell>
        </row>
        <row r="2809">
          <cell r="C2809">
            <v>1018343</v>
          </cell>
          <cell r="F2809" t="str">
            <v>UPONOR WIPEX ЗАЖИМНОЙ НАКОНЕЧНИК PN10 90X12,3-G3"НР '1Ф</v>
          </cell>
        </row>
        <row r="2810">
          <cell r="C2810">
            <v>1023170</v>
          </cell>
          <cell r="F2810" t="str">
            <v>UPONOR WIPEX ЗАЖИМНОЙ НАКОНЕЧНИК PN10 110X15,1-G3"НР '1Ф</v>
          </cell>
        </row>
        <row r="2811">
          <cell r="C2811">
            <v>1018328</v>
          </cell>
          <cell r="F2811" t="str">
            <v>UPONOR WIPEX ЗАЖИМНОЙ НАКОНЕЧНИК PN6 25X2,3-G1"НР '1Ф</v>
          </cell>
        </row>
        <row r="2812">
          <cell r="C2812">
            <v>1018329</v>
          </cell>
          <cell r="F2812" t="str">
            <v>UPONOR WIPEX ЗАЖИМНОЙ НАКОНЕЧНИК PN6 32X2,9-G1"НР '1Ф</v>
          </cell>
        </row>
        <row r="2813">
          <cell r="C2813">
            <v>1018330</v>
          </cell>
          <cell r="F2813" t="str">
            <v>UPONOR WIPEX ЗАЖИМНОЙ НАКОНЕЧНИК PN6 40X3,7-G1 1/4"НР '1Ф</v>
          </cell>
        </row>
        <row r="2814">
          <cell r="C2814">
            <v>1018331</v>
          </cell>
          <cell r="F2814" t="str">
            <v>UPONOR WIPEX ЗАЖИМНОЙ НАКОНЕЧНИК PN6 50X4,6-G1 1/4"НР '1Ф</v>
          </cell>
        </row>
        <row r="2815">
          <cell r="C2815">
            <v>1018332</v>
          </cell>
          <cell r="F2815" t="str">
            <v>UPONOR WIPEX ЗАЖИМНОЙ НАКОНЕЧНИК PN6 63X5,8-G2"НР '1Ф</v>
          </cell>
        </row>
        <row r="2816">
          <cell r="C2816">
            <v>1018333</v>
          </cell>
          <cell r="F2816" t="str">
            <v>UPONOR WIPEX ЗАЖИМНОЙ НАКОНЕЧНИК PN6 75X6,8-G2"НР '1И</v>
          </cell>
        </row>
        <row r="2817">
          <cell r="C2817">
            <v>1018334</v>
          </cell>
          <cell r="F2817" t="str">
            <v>UPONOR WIPEX ЗАЖИМНОЙ НАКОНЕЧНИК PN6 90X8,2-G3"НР '1И</v>
          </cell>
        </row>
        <row r="2818">
          <cell r="C2818">
            <v>1018335</v>
          </cell>
          <cell r="F2818" t="str">
            <v>UPONOR WIPEX ЗАЖИМНОЙ НАКОНЕЧНИК PN6 110X10,0-G3"НР '1Ф</v>
          </cell>
        </row>
        <row r="2819">
          <cell r="C2819">
            <v>1078368</v>
          </cell>
          <cell r="F2819" t="str">
            <v>UPONOR ECOFLEX ЗАЖИМНОЙ НАКОНЕЧНИК PN6 125X11,4-R4"НР '1И</v>
          </cell>
        </row>
        <row r="2820">
          <cell r="C2820">
            <v>1047013</v>
          </cell>
          <cell r="F2820" t="str">
            <v>UPONOR WIPEX RS ЗАЖИМНОЙ АДАПТЕР PN6 DR 63X5,8-RS2 '1C</v>
          </cell>
        </row>
        <row r="2821">
          <cell r="C2821">
            <v>1047014</v>
          </cell>
          <cell r="F2821" t="str">
            <v>UPONOR WIPEX RS ЗАЖИМНОЙ АДАПТЕР PN6 DR 75X6,8-RS2 '1С</v>
          </cell>
        </row>
        <row r="2822">
          <cell r="C2822">
            <v>1047015</v>
          </cell>
          <cell r="F2822" t="str">
            <v>UPONOR WIPEX RS ЗАЖИМНОЙ АДАПТЕР PN6 DR 90X8,2-RS3 '1C</v>
          </cell>
        </row>
        <row r="2823">
          <cell r="C2823">
            <v>1047016</v>
          </cell>
          <cell r="F2823" t="str">
            <v>UPONOR WIPEX RS ЗАЖИМНОЙ АДАПТЕР PN6 DR 110X10,0-RS3 '1C</v>
          </cell>
        </row>
        <row r="2824">
          <cell r="C2824">
            <v>1047017</v>
          </cell>
          <cell r="F2824" t="str">
            <v>UPONOR WIPEX RS ЗАЖИМНОЙ АДАПТЕР PN10 DR 63X8,7-RS2 '1C</v>
          </cell>
        </row>
        <row r="2825">
          <cell r="C2825">
            <v>1047018</v>
          </cell>
          <cell r="F2825" t="str">
            <v>UPONOR WIPEX RS ЗАЖИМНОЙ АДАПТЕР PN10 DR 75X10,3-RS2 '1C</v>
          </cell>
        </row>
        <row r="2826">
          <cell r="C2826">
            <v>1047019</v>
          </cell>
          <cell r="F2826" t="str">
            <v>UPONOR WIPEX RS ЗАЖИМНОЙ АДАПТЕР PN10 DR 90X12,3-RS3 '1C</v>
          </cell>
        </row>
        <row r="2827">
          <cell r="C2827">
            <v>1047020</v>
          </cell>
          <cell r="F2827" t="str">
            <v>UPONOR WIPEX RS ЗАЖИМНОЙ АДАПТЕР PN10 DR 110X15,1-RS3 '1C</v>
          </cell>
        </row>
        <row r="2828">
          <cell r="C2828">
            <v>1094013</v>
          </cell>
          <cell r="F2828" t="str">
            <v>UPONOR ECOFLEX ЗАЖИМНОЙ НАКОНЕЧНИК ПОД СВАРКУ PN6 25X2,3-26,9 '1С</v>
          </cell>
        </row>
        <row r="2829">
          <cell r="C2829">
            <v>1118939</v>
          </cell>
          <cell r="F2829" t="str">
            <v>UPONOR ECOFLEX ЗАЖИМНОЙ НАКОНЕЧНИК ПОД СВАРКУ PN6 32X2,9-32 '1С</v>
          </cell>
        </row>
        <row r="2830">
          <cell r="C2830">
            <v>1118940</v>
          </cell>
          <cell r="F2830" t="str">
            <v>UPONOR ECOFLEX ЗАЖИМНОЙ НАКОНЕЧНИК ПОД СВАРКУ PN6 40X3,7-38 '1С</v>
          </cell>
        </row>
        <row r="2831">
          <cell r="C2831">
            <v>1118941</v>
          </cell>
          <cell r="F2831" t="str">
            <v>UPONOR ECOFLEX ЗАЖИМНОЙ НАКОНЕЧНИК ПОД СВАРКУ PN6 50X4,6-45 '1С</v>
          </cell>
        </row>
        <row r="2832">
          <cell r="C2832">
            <v>1118942</v>
          </cell>
          <cell r="F2832" t="str">
            <v>UPONOR ECOFLEX ЗАЖИМНОЙ НАКОНЕЧНИК ПОД СВАРКУ PN6 63X8,7-57 '1С</v>
          </cell>
        </row>
        <row r="2833">
          <cell r="C2833">
            <v>1094018</v>
          </cell>
          <cell r="F2833" t="str">
            <v>UPONOR ECOFLEX ЗАЖИМНОЙ НАКОНЕЧНИК ПОД СВАРКУ PN6 75X6,8-76,1 '1С</v>
          </cell>
        </row>
        <row r="2834">
          <cell r="C2834">
            <v>1094019</v>
          </cell>
          <cell r="F2834" t="str">
            <v>UPONOR ECOFLEX ЗАЖИМНОЙ НАКОНЕЧНИК ПОД СВАРКУ PN6 90X8,2-88,9 '1С</v>
          </cell>
        </row>
        <row r="2835">
          <cell r="C2835">
            <v>1118943</v>
          </cell>
          <cell r="F2835" t="str">
            <v>UPONOR ECOFLEX ЗАЖИМНОЙ НАКОНЕЧНИК ПОД СВАРКУ PN6 110X10,0-108 '1С</v>
          </cell>
        </row>
        <row r="2836">
          <cell r="C2836">
            <v>1094021</v>
          </cell>
          <cell r="F2836" t="str">
            <v>UPONOR ECOFLEX ЗАЖИМНОЙ НАКОНЕЧНИК ПОД СВАРКУ PN6 125X11,4-114,3 '1С</v>
          </cell>
        </row>
        <row r="2837">
          <cell r="C2837">
            <v>1118944</v>
          </cell>
          <cell r="F2837" t="str">
            <v>UPONOR ECOFLEX ЗАЖИМНОЙ НАКОНЕЧНИК ПОД СВАРКУ PN10 40X5,5-38 '1С</v>
          </cell>
        </row>
        <row r="2838">
          <cell r="C2838">
            <v>1118945</v>
          </cell>
          <cell r="F2838" t="str">
            <v>UPONOR ECOFLEX ЗАЖИМНОЙ НАКОНЕЧНИК ПОД СВАРКУ PN10 50X6,9-45 '1С</v>
          </cell>
        </row>
        <row r="2839">
          <cell r="C2839">
            <v>1118946</v>
          </cell>
          <cell r="F2839" t="str">
            <v>UPONOR ECOFLEX ЗАЖИМНОЙ НАКОНЕЧНИК ПОД СВАРКУ PN10 63X8,7-57 '1С</v>
          </cell>
        </row>
        <row r="2840">
          <cell r="C2840">
            <v>1118947</v>
          </cell>
          <cell r="F2840" t="str">
            <v>UPONOR ECOFLEX ЗАЖИМНОЙ НАКОНЕЧНИК ПОД СВАРКУ PN10 75X10,3-76,1 '1С</v>
          </cell>
        </row>
        <row r="2841">
          <cell r="C2841">
            <v>1118948</v>
          </cell>
          <cell r="F2841" t="str">
            <v>UPONOR ECOFLEX ЗАЖИМНОЙ НАКОНЕЧНИК ПОД СВАРКУ PN10 90X12,3-88,9 '1С</v>
          </cell>
        </row>
        <row r="2842">
          <cell r="C2842">
            <v>1118949</v>
          </cell>
          <cell r="F2842" t="str">
            <v>UPONOR ECOFLEX ЗАЖИМНОЙ НАКОНЕЧНИК ПОД СВАРКУ PN10 110X15,1-108 '1С</v>
          </cell>
        </row>
        <row r="2843">
          <cell r="C2843">
            <v>1042970</v>
          </cell>
          <cell r="F2843" t="str">
            <v>UPONOR WIPEX ЗАЖИМНОЙ СОЕДИНИТЕЛЬ PN10 25X3,5-25X3,5 '1С</v>
          </cell>
        </row>
        <row r="2844">
          <cell r="C2844">
            <v>1042974</v>
          </cell>
          <cell r="F2844" t="str">
            <v>UPONOR WIPEX ЗАЖИМНОЙ СОЕДИНИТЕЛЬ PN10 32X4,4-32X4,4 '1И</v>
          </cell>
        </row>
        <row r="2845">
          <cell r="C2845">
            <v>1042979</v>
          </cell>
          <cell r="F2845" t="str">
            <v>UPONOR WIPEX ЗАЖИМНОЙ СОЕДИНИТЕЛЬ PN10 40X5,5-40X5,5 '1С</v>
          </cell>
        </row>
        <row r="2846">
          <cell r="C2846">
            <v>1042983</v>
          </cell>
          <cell r="F2846" t="str">
            <v>UPONOR WIPEX ЗАЖИМНОЙ СОЕДИНИТЕЛЬ PN10 50X6,9-50X6,9 '1А</v>
          </cell>
        </row>
        <row r="2847">
          <cell r="C2847">
            <v>1042982</v>
          </cell>
          <cell r="F2847" t="str">
            <v>UPONOR WIPEX ЗАЖИМНОЙ СОЕДИНИТЕЛЬ PN10 63X8,7-63X8,7 '1А</v>
          </cell>
        </row>
        <row r="2848">
          <cell r="C2848">
            <v>1042972</v>
          </cell>
          <cell r="F2848" t="str">
            <v>UPONOR WIPEX ЗАЖИМНОЙ СОЕДИНИТЕЛЬ PN6 25X2,3-25X2,3 '1И</v>
          </cell>
        </row>
        <row r="2849">
          <cell r="C2849">
            <v>1042973</v>
          </cell>
          <cell r="F2849" t="str">
            <v>UPONOR WIPEX ЗАЖИМНОЙ СОЕДИНИТЕЛЬ PN6 32X2,9-32X2,9 '1И</v>
          </cell>
        </row>
        <row r="2850">
          <cell r="C2850">
            <v>1042980</v>
          </cell>
          <cell r="F2850" t="str">
            <v>UPONOR WIPEX ЗАЖИМНОЙ СОЕДИНИТЕЛЬ PN6 40X3,7-40X3,7 '1И</v>
          </cell>
        </row>
        <row r="2851">
          <cell r="C2851">
            <v>1042984</v>
          </cell>
          <cell r="F2851" t="str">
            <v>UPONOR WIPEX ЗАЖИМНОЙ СОЕДИНИТЕЛЬ PN6 50X4,6-50X4,6 '1И</v>
          </cell>
        </row>
        <row r="2852">
          <cell r="C2852">
            <v>1042981</v>
          </cell>
          <cell r="F2852" t="str">
            <v>UPONOR WIPEX ЗАЖИМНОЙ СОЕДИНИТЕЛЬ PN6 63X5,8-63X5,8 '1А</v>
          </cell>
        </row>
        <row r="2853">
          <cell r="C2853">
            <v>1042985</v>
          </cell>
          <cell r="F2853" t="str">
            <v>UPONOR WIPEX ЗАЖИМНОЙ СОЕДИНИТЕЛЬ PN6 75X6,8-75X6,8 '1С</v>
          </cell>
        </row>
        <row r="2854">
          <cell r="C2854">
            <v>1042986</v>
          </cell>
          <cell r="F2854" t="str">
            <v>UPONOR WIPEX ЗАЖИМНОЙ СОЕДИНИТЕЛЬ PN6 90X8,2-90X8,2 '1С</v>
          </cell>
        </row>
        <row r="2855">
          <cell r="C2855">
            <v>1042987</v>
          </cell>
          <cell r="F2855" t="str">
            <v>UPONOR WIPEX ЗАЖИМНОЙ СОЕДИНИТЕЛЬ PN6 110X10-110X10 '1А</v>
          </cell>
        </row>
        <row r="2856">
          <cell r="C2856">
            <v>1078365</v>
          </cell>
          <cell r="F2856" t="str">
            <v>UPONOR ECOFLEX ЗАЖИМНОЙ СОЕДИНИТЕЛЬ PN6 125X11,4-125X11,4 '1С</v>
          </cell>
        </row>
        <row r="2857">
          <cell r="C2857">
            <v>1018355</v>
          </cell>
          <cell r="F2857" t="str">
            <v>UPONOR WIPEX МУФТА G1"ВР-G1"ВР '1С</v>
          </cell>
        </row>
        <row r="2858">
          <cell r="C2858">
            <v>1018356</v>
          </cell>
          <cell r="F2858" t="str">
            <v>UPONOR WIPEX МУФТА G1 1/4"ВР-G1 1/4"ВР '1А</v>
          </cell>
        </row>
        <row r="2859">
          <cell r="C2859">
            <v>1018357</v>
          </cell>
          <cell r="F2859" t="str">
            <v>UPONOR WIPEX МУФТА G2"ВР-G2"ВР '1А</v>
          </cell>
        </row>
        <row r="2860">
          <cell r="C2860">
            <v>1018358</v>
          </cell>
          <cell r="F2860" t="str">
            <v>UPONOR WIPEX МУФТА G3"ВР-G3"ВР '1C</v>
          </cell>
        </row>
        <row r="2861">
          <cell r="C2861">
            <v>1018350</v>
          </cell>
          <cell r="F2861" t="str">
            <v>UPONOR WIPEX УГОЛЬНИК G1"ВР-G1"ВР '1И</v>
          </cell>
        </row>
        <row r="2862">
          <cell r="C2862">
            <v>1018351</v>
          </cell>
          <cell r="F2862" t="str">
            <v>UPONOR WIPEX УГОЛЬНИК G1 1/4"ВР-G1 1/4"ВР '1И</v>
          </cell>
        </row>
        <row r="2863">
          <cell r="C2863">
            <v>1018352</v>
          </cell>
          <cell r="F2863" t="str">
            <v>UPONOR WIPEX УГОЛЬНИК G2"ВР-G2"ВР '1И</v>
          </cell>
        </row>
        <row r="2864">
          <cell r="C2864">
            <v>1018353</v>
          </cell>
          <cell r="F2864" t="str">
            <v>UPONOR WIPEX УГОЛЬНИК G3"ВР-G3"ВР '1И</v>
          </cell>
        </row>
        <row r="2865">
          <cell r="C2865">
            <v>1078366</v>
          </cell>
          <cell r="F2865" t="str">
            <v>UPONOR ECOFLEX УГОЛЬНИК RP4-RP4 '1C</v>
          </cell>
        </row>
        <row r="2866">
          <cell r="C2866">
            <v>1088822</v>
          </cell>
          <cell r="F2866" t="str">
            <v>UPONOR ECOFLEX УГОЛЬНИК ТЕПЛОИЗОЛИРОВАННЫЙ TWIN 2X75X6.8/250 '1У</v>
          </cell>
        </row>
        <row r="2867">
          <cell r="C2867">
            <v>1085105</v>
          </cell>
          <cell r="F2867" t="str">
            <v>UPONOR ECOFLEX УГОЛЬНИК ТЕПЛОИЗОЛИРОВАННЫЙ TWIN 2X63X5,8/200 '1У</v>
          </cell>
        </row>
        <row r="2868">
          <cell r="C2868">
            <v>1085104</v>
          </cell>
          <cell r="F2868" t="str">
            <v>UPONOR ECOFLEX УГОЛЬНИК ТЕПЛОИЗОЛИРОВАННЫЙ TWIN 2X50X4,6/200 '1У</v>
          </cell>
        </row>
        <row r="2869">
          <cell r="C2869">
            <v>1085108</v>
          </cell>
          <cell r="F2869" t="str">
            <v>UPONOR ECOFLEX УГОЛЬНИК ТЕПЛОИЗОЛИРОВАННЫЙ SINGLE 75X6,8/200 '1У</v>
          </cell>
        </row>
        <row r="2870">
          <cell r="C2870">
            <v>1018345</v>
          </cell>
          <cell r="F2870" t="str">
            <v>UPONOR WIPEX ТРОЙНИК G1"ВР-G1"ВР-G1"ВР '1С</v>
          </cell>
        </row>
        <row r="2871">
          <cell r="C2871">
            <v>1018346</v>
          </cell>
          <cell r="F2871" t="str">
            <v>UPONOR WIPEX ТРОЙНИК G1 1/4"ВР-G1 1/4"ВР-G1 1/4"ВР '1И</v>
          </cell>
        </row>
        <row r="2872">
          <cell r="C2872">
            <v>1018347</v>
          </cell>
          <cell r="F2872" t="str">
            <v>UPONOR WIPEX ТРОЙНИК G2"ВР-G2"ВР-G2"ВР '1И</v>
          </cell>
        </row>
        <row r="2873">
          <cell r="C2873">
            <v>1018348</v>
          </cell>
          <cell r="F2873" t="str">
            <v>UPONOR WIPEX ТРОЙНИК G3"ВР-G3"ВР-G3"ВР '1И</v>
          </cell>
        </row>
        <row r="2874">
          <cell r="C2874">
            <v>1078367</v>
          </cell>
          <cell r="F2874" t="str">
            <v>UPONOR ECOFLEX ТРОЙНИК RP4"ВР-RP4"ВР-RP4"ВР '1C</v>
          </cell>
        </row>
        <row r="2875">
          <cell r="C2875">
            <v>1018359</v>
          </cell>
          <cell r="F2875" t="str">
            <v>UPONOR WIPEX ФЛАНЕЦ F25/4-85/G1"ВР '1И</v>
          </cell>
        </row>
        <row r="2876">
          <cell r="C2876">
            <v>1018360</v>
          </cell>
          <cell r="F2876" t="str">
            <v>UPONOR WIPEX ФЛАНЕЦ F32/4-100/G1 1/4"ВР '1И</v>
          </cell>
        </row>
        <row r="2877">
          <cell r="C2877">
            <v>1018361</v>
          </cell>
          <cell r="F2877" t="str">
            <v>UPONOR WIPEX ФЛАНЕЦ F40/4-110/G1 1/2"ВР '1С</v>
          </cell>
        </row>
        <row r="2878">
          <cell r="C2878">
            <v>1018362</v>
          </cell>
          <cell r="F2878" t="str">
            <v>UPONOR WIPEX ФЛАНЕЦ F50/4-125/G2"ВР '1И</v>
          </cell>
        </row>
        <row r="2879">
          <cell r="C2879">
            <v>1018363</v>
          </cell>
          <cell r="F2879" t="str">
            <v>UPONOR WIPEX ФЛАНЕЦ F65/8-145/G2 1/2"ВР '1И</v>
          </cell>
        </row>
        <row r="2880">
          <cell r="C2880">
            <v>1018364</v>
          </cell>
          <cell r="F2880" t="str">
            <v>UPONOR WIPEX ФЛАНЕЦ F80/8-160/G3"ВР '1И</v>
          </cell>
        </row>
        <row r="2881">
          <cell r="C2881">
            <v>1078370</v>
          </cell>
          <cell r="F2881" t="str">
            <v>UPONOR ECOFLEX ФЛАНЕЦ F100/8-180/RP4 '1С</v>
          </cell>
        </row>
        <row r="2882">
          <cell r="C2882">
            <v>1045455</v>
          </cell>
          <cell r="F2882" t="str">
            <v>UPONOR WIPEX НИППЕЛЬ G1"НР '1С</v>
          </cell>
        </row>
        <row r="2883">
          <cell r="C2883">
            <v>1045456</v>
          </cell>
          <cell r="F2883" t="str">
            <v>UPONOR WIPEX НИППЕЛЬ G1 1/4"НРXG 1"НР '1А</v>
          </cell>
        </row>
        <row r="2884">
          <cell r="C2884">
            <v>1045457</v>
          </cell>
          <cell r="F2884" t="str">
            <v>UPONOR WIPEX НИППЕЛЬ G1 1/4"НР '1С</v>
          </cell>
        </row>
        <row r="2885">
          <cell r="C2885">
            <v>1045458</v>
          </cell>
          <cell r="F2885" t="str">
            <v>UPONOR WIPEX НИППЕЛЬ G2"НРXG1 1/4"НР '1C</v>
          </cell>
        </row>
        <row r="2886">
          <cell r="C2886">
            <v>1045459</v>
          </cell>
          <cell r="F2886" t="str">
            <v>UPONOR WIPEX НИППЕЛЬ G2"НР '1А</v>
          </cell>
        </row>
        <row r="2887">
          <cell r="C2887">
            <v>1045460</v>
          </cell>
          <cell r="F2887" t="str">
            <v>UPONOR WIPEX НИППЕЛЬ G3"НРXG2"НР '1C</v>
          </cell>
        </row>
        <row r="2888">
          <cell r="C2888">
            <v>1045461</v>
          </cell>
          <cell r="F2888" t="str">
            <v>UPONOR WIPEX НИППЕЛЬ G3"НР '1C</v>
          </cell>
        </row>
        <row r="2889">
          <cell r="C2889">
            <v>1018322</v>
          </cell>
          <cell r="F2889" t="str">
            <v>UPONOR WIPEX НИППЕЛЬ G1"НР '1Щ</v>
          </cell>
        </row>
        <row r="2890">
          <cell r="C2890">
            <v>1009035</v>
          </cell>
          <cell r="F2890" t="str">
            <v>UPONOR WIPEX НИППЕЛЬ G1 1/4"НРXG 1"НР '1Щ</v>
          </cell>
        </row>
        <row r="2891">
          <cell r="C2891">
            <v>1018323</v>
          </cell>
          <cell r="F2891" t="str">
            <v>UPONOR WIPEX НИППЕЛЬ G1 1/4"НР '1Щ</v>
          </cell>
        </row>
        <row r="2892">
          <cell r="C2892">
            <v>1009037</v>
          </cell>
          <cell r="F2892" t="str">
            <v>UPONOR WIPEX НИППЕЛЬ G2"НРXG1"НР '1Щ</v>
          </cell>
        </row>
        <row r="2893">
          <cell r="C2893">
            <v>1022281</v>
          </cell>
          <cell r="F2893" t="str">
            <v>UPONOR WIPEX НИППЕЛЬ G2"НРXG1 1/4"НР '1Щ</v>
          </cell>
        </row>
        <row r="2894">
          <cell r="C2894">
            <v>1018324</v>
          </cell>
          <cell r="F2894" t="str">
            <v>UPONOR WIPEX НИППЕЛЬ G2"НР '1Щ</v>
          </cell>
        </row>
        <row r="2895">
          <cell r="C2895">
            <v>1009040</v>
          </cell>
          <cell r="F2895" t="str">
            <v>UPONOR WIPEX НИППЕЛЬ G3"НРXG1"НР '1Щ</v>
          </cell>
        </row>
        <row r="2896">
          <cell r="C2896">
            <v>1009041</v>
          </cell>
          <cell r="F2896" t="str">
            <v>UPONOR WIPEX НИППЕЛЬ G3"НРXG1 1/4"НР '1Щ</v>
          </cell>
        </row>
        <row r="2897">
          <cell r="C2897">
            <v>1009042</v>
          </cell>
          <cell r="F2897" t="str">
            <v>UPONOR WIPEX НИППЕЛЬ G3"НРXG2"НР '1Щ</v>
          </cell>
        </row>
        <row r="2898">
          <cell r="C2898">
            <v>1018325</v>
          </cell>
          <cell r="F2898" t="str">
            <v>UPONOR WIPEX НИППЕЛЬ G3"НР '1Щ</v>
          </cell>
        </row>
        <row r="2899">
          <cell r="C2899">
            <v>1018368</v>
          </cell>
          <cell r="F2899" t="str">
            <v>UPONOR WIPEX ПЕРЕХОДНИК  НАР. Х ВНУТР. РЕЗЬБА G1 1/4"НР-G1"ВР '1А</v>
          </cell>
        </row>
        <row r="2900">
          <cell r="C2900">
            <v>1018369</v>
          </cell>
          <cell r="F2900" t="str">
            <v>UPONOR WIPEX ПЕРЕХОДНИК  НАР. Х ВНУТР. РЕЗЬБА G1 1/2"НР-G1 1/4"ВР '1С</v>
          </cell>
        </row>
        <row r="2901">
          <cell r="C2901">
            <v>1018371</v>
          </cell>
          <cell r="F2901" t="str">
            <v>UPONOR WIPEX ПЕРЕХОДНИК  НАР. Х ВНУТР. РЕЗЬБА G2"НР-G1"ВР '1И</v>
          </cell>
        </row>
        <row r="2902">
          <cell r="C2902">
            <v>1018372</v>
          </cell>
          <cell r="F2902" t="str">
            <v>UPONOR WIPEX ПЕРЕХОДНИК  НАР. Х ВНУТР. РЕЗЬБА G2"НР-G1 1/4"ВР '1И</v>
          </cell>
        </row>
        <row r="2903">
          <cell r="C2903">
            <v>1018373</v>
          </cell>
          <cell r="F2903" t="str">
            <v>UPONOR WIPEX ПЕРЕХОДНИК  НАР. Х ВНУТР. РЕЗЬБА G2 1/2"НР-G2"ВР '1C</v>
          </cell>
        </row>
        <row r="2904">
          <cell r="C2904">
            <v>1018374</v>
          </cell>
          <cell r="F2904" t="str">
            <v>UPONOR WIPEX ПЕРЕХОДНИК  НАР. Х ВНУТР. РЕЗЬБА G3"НР-G1"ВР '1С</v>
          </cell>
        </row>
        <row r="2905">
          <cell r="C2905">
            <v>1018375</v>
          </cell>
          <cell r="F2905" t="str">
            <v>UPONOR WIPEX ПЕРЕХОДНИК  НАР. Х ВНУТР. РЕЗЬБА G3"НР-G1 1/4"ВР '1А</v>
          </cell>
        </row>
        <row r="2906">
          <cell r="C2906">
            <v>1018376</v>
          </cell>
          <cell r="F2906" t="str">
            <v>UPONOR WIPEX ПЕРЕХОДНИК  НАР. Х ВНУТР. РЕЗЬБА G3"НР-G2"ВР '1И</v>
          </cell>
        </row>
        <row r="2907">
          <cell r="C2907">
            <v>1078369</v>
          </cell>
          <cell r="F2907" t="str">
            <v>UPONOR ECOFLEX ПЕРЕХОДНИК НАР. X ВНУТР. РЕЗЬБА R4-G3 '1C</v>
          </cell>
        </row>
        <row r="2908">
          <cell r="C2908">
            <v>1018302</v>
          </cell>
          <cell r="F2908" t="str">
            <v>UPONOR WIPEX МУФТА МЕСТА КРЕПЛЕНИЯ G1" НР-ВР '1И</v>
          </cell>
        </row>
        <row r="2909">
          <cell r="C2909">
            <v>1018303</v>
          </cell>
          <cell r="F2909" t="str">
            <v>UPONOR WIPEX МУФТА МЕСТА КРЕПЛЕНИЯ G1 1/4" НР-ВР '1А</v>
          </cell>
        </row>
        <row r="2910">
          <cell r="C2910">
            <v>1018304</v>
          </cell>
          <cell r="F2910" t="str">
            <v>UPONOR WIPEX МУФТА МЕСТА КРЕПЛЕНИЯ G2" НР-ВР '1C</v>
          </cell>
        </row>
        <row r="2911">
          <cell r="C2911">
            <v>1018305</v>
          </cell>
          <cell r="F2911" t="str">
            <v>UPONOR WIPEX МУФТА МЕСТА КРЕПЛЕНИЯ G3" НР-ВР '1C</v>
          </cell>
        </row>
        <row r="2912">
          <cell r="C2912">
            <v>1013306</v>
          </cell>
          <cell r="F2912" t="str">
            <v>UPONOR SPI WIPEX O-КОЛЬЦО 90,0X4,0/G3" '1П</v>
          </cell>
        </row>
        <row r="2913">
          <cell r="C2913">
            <v>1018595</v>
          </cell>
          <cell r="F2913" t="str">
            <v>UPONOR SPI WIPEX O-КОЛЬЦО 43,5X3,0/G1 1/4" '1П</v>
          </cell>
        </row>
        <row r="2914">
          <cell r="C2914">
            <v>1018596</v>
          </cell>
          <cell r="F2914" t="str">
            <v>UPONOR SPI WIPEX O-КОЛЬЦО 61,9X3,53/G2" '1П</v>
          </cell>
        </row>
        <row r="2915">
          <cell r="C2915">
            <v>1026535</v>
          </cell>
          <cell r="F2915" t="str">
            <v>UPONOR SPI WIPEX O-КОЛЬЦО PN 10 14,0X1,78/25X3,5 '1П</v>
          </cell>
        </row>
        <row r="2916">
          <cell r="C2916">
            <v>1026540</v>
          </cell>
          <cell r="F2916" t="str">
            <v>UPONOR SPI WIPEX O-КОЛЬЦО PN 10 16,56X1,78/28X4,0 '1П</v>
          </cell>
        </row>
        <row r="2917">
          <cell r="C2917">
            <v>1018605</v>
          </cell>
          <cell r="F2917" t="str">
            <v>UPONOR SPI WIPEX O-КОЛЬЦО PN 10 19,0X2,0/32X4,4 '1П</v>
          </cell>
        </row>
        <row r="2918">
          <cell r="C2918">
            <v>1018606</v>
          </cell>
          <cell r="F2918" t="str">
            <v>UPONOR SPI WIPEX O-КОЛЬЦО PN 10 23,5X2,5/40X5,5 '1П</v>
          </cell>
        </row>
        <row r="2919">
          <cell r="C2919">
            <v>1018607</v>
          </cell>
          <cell r="F2919" t="str">
            <v>UPONOR SPI WIPEX O-КОЛЬЦО PN 10 30,0X2,5/50X6,9 '1П</v>
          </cell>
        </row>
        <row r="2920">
          <cell r="C2920">
            <v>1018608</v>
          </cell>
          <cell r="F2920" t="str">
            <v>UPONOR SPI WIPEX O-КОЛЬЦО PN 10 39,3X2,6/63X8,7 '1П</v>
          </cell>
        </row>
        <row r="2921">
          <cell r="C2921">
            <v>1026578</v>
          </cell>
          <cell r="F2921" t="str">
            <v>UPONOR SPI WIPEX O-КОЛЬЦО PN 10 48,0X3/75X10,3 '1П</v>
          </cell>
        </row>
        <row r="2922">
          <cell r="C2922">
            <v>1026582</v>
          </cell>
          <cell r="F2922" t="str">
            <v>UPONOR SPI WIPEX O-КОЛЬЦО PN 10 58,0X3/90X12,3 '1П</v>
          </cell>
        </row>
        <row r="2923">
          <cell r="C2923">
            <v>1026583</v>
          </cell>
          <cell r="F2923" t="str">
            <v>UPONOR SPI WIPEX O-КОЛЬЦО PN 10 72,0X3/110X15,1 '1П</v>
          </cell>
        </row>
        <row r="2924">
          <cell r="C2924">
            <v>1026549</v>
          </cell>
          <cell r="F2924" t="str">
            <v>UPONOR SPI WIPEX O-КОЛЬЦО PN6 17,17X1,78/25X2,3 '1П</v>
          </cell>
        </row>
        <row r="2925">
          <cell r="C2925">
            <v>1018598</v>
          </cell>
          <cell r="F2925" t="str">
            <v>UPONOR SPI WIPEX O-КОЛЬЦО PN6 22X2,0/32X2,9 '1П</v>
          </cell>
        </row>
        <row r="2926">
          <cell r="C2926">
            <v>1018599</v>
          </cell>
          <cell r="F2926" t="str">
            <v>UPONOR SPI WIPEX O-КОЛЬЦО PN6 27,0X2.5/40X3,7 '1П</v>
          </cell>
        </row>
        <row r="2927">
          <cell r="C2927">
            <v>1018600</v>
          </cell>
          <cell r="F2927" t="str">
            <v>UPONOR SPI WIPEX O-КОЛЬЦО PN6 34,3X2,5/50X4,6 '1П</v>
          </cell>
        </row>
        <row r="2928">
          <cell r="C2928">
            <v>1018601</v>
          </cell>
          <cell r="F2928" t="str">
            <v>UPONOR SPI WIPEX O-КОЛЬЦО PN6 45,7X2,62/63X5,8 '1П</v>
          </cell>
        </row>
        <row r="2929">
          <cell r="C2929">
            <v>1018602</v>
          </cell>
          <cell r="F2929" t="str">
            <v>UPONOR SPI WIPEX O-КОЛЬЦО PN6 54,2X3,0/75X6,8 '1П</v>
          </cell>
        </row>
        <row r="2930">
          <cell r="C2930">
            <v>1018603</v>
          </cell>
          <cell r="F2930" t="str">
            <v>UPONOR SPI WIPEX O-КОЛЬЦО PN6 65,0X3,0/90X8,2 '1П</v>
          </cell>
        </row>
        <row r="2931">
          <cell r="C2931">
            <v>1018604</v>
          </cell>
          <cell r="F2931" t="str">
            <v>UPONOR SPI WIPEX O-КОЛЬЦО PN6 80,0X3,0/110X10 '1П</v>
          </cell>
        </row>
        <row r="2932">
          <cell r="C2932">
            <v>1018594</v>
          </cell>
          <cell r="F2932" t="str">
            <v>UPONOR SPI WIPEX O-КОЛЬЦО 35X3/G1" '1Щ</v>
          </cell>
        </row>
        <row r="2933">
          <cell r="C2933">
            <v>1026579</v>
          </cell>
          <cell r="F2933" t="str">
            <v>UPONOR SPI WIPEX O-КОЛЬЦО 49,5X3,0/G1 1/2" '1Щ</v>
          </cell>
        </row>
        <row r="2934">
          <cell r="C2934">
            <v>1026584</v>
          </cell>
          <cell r="F2934" t="str">
            <v>UPONOR SPI WIPEX O-КОЛЬЦО 77,4X3,6/G2 1/2" '1Щ</v>
          </cell>
        </row>
        <row r="2935">
          <cell r="C2935">
            <v>1009105</v>
          </cell>
          <cell r="F2935" t="str">
            <v>UPONOR SPI WIPEX O-КОЛЬЦО 115,3X4,2/G4" '1П</v>
          </cell>
        </row>
        <row r="2936">
          <cell r="C2936">
            <v>1060058</v>
          </cell>
          <cell r="F2936" t="str">
            <v>UPONOR WIPEX S-PRESS ПЕРЕХОДНИК PN6 32 '1C</v>
          </cell>
        </row>
        <row r="2937">
          <cell r="C2937">
            <v>1060059</v>
          </cell>
          <cell r="F2937" t="str">
            <v>UPONOR WIPEX S-PRESS ПЕРЕХОДНИК PN6 40 '1C</v>
          </cell>
        </row>
        <row r="2938">
          <cell r="C2938">
            <v>1060060</v>
          </cell>
          <cell r="F2938" t="str">
            <v>UPONOR WIPEX S-PRESS ПЕРЕХОДНИК PN6 50 '1C</v>
          </cell>
        </row>
        <row r="2939">
          <cell r="C2939">
            <v>1018365</v>
          </cell>
          <cell r="F2939" t="str">
            <v>UPONOR WIPEX ФЛАНЕЦ F100/8-180/G4"ВР '1С</v>
          </cell>
        </row>
        <row r="2940">
          <cell r="C2940">
            <v>1009052</v>
          </cell>
          <cell r="F2940" t="str">
            <v>UPONOR WIPEX ПЕРЕХОДНИК  НАР. Х ВНУТР. РЕЗЬБА G4"НР-G3"ВР '1В</v>
          </cell>
        </row>
        <row r="2941">
          <cell r="C2941">
            <v>1046414</v>
          </cell>
          <cell r="F2941" t="str">
            <v>UPONOR SPI WIPEX БОЛТ КОМПЛЕКТ M6X35/25ММ '1Щ</v>
          </cell>
        </row>
        <row r="2942">
          <cell r="C2942">
            <v>1048141</v>
          </cell>
          <cell r="F2942" t="str">
            <v>UPONOR SPI WIPEX БОЛТ КОМПЛЕКТ M6X40/32ММ '1П</v>
          </cell>
        </row>
        <row r="2943">
          <cell r="C2943">
            <v>1046416</v>
          </cell>
          <cell r="F2943" t="str">
            <v>UPONOR SPI WIPEX БОЛТ КОМПЛЕКТ M8X45/40ММ '1Щ</v>
          </cell>
        </row>
        <row r="2944">
          <cell r="C2944">
            <v>1046421</v>
          </cell>
          <cell r="F2944" t="str">
            <v>UPONOR SPI WIPEX БОЛТ КОМПЛЕКТ M10X55/50ММ '1Щ</v>
          </cell>
        </row>
        <row r="2945">
          <cell r="C2945">
            <v>1046423</v>
          </cell>
          <cell r="F2945" t="str">
            <v>UPONOR SPI WIPEX БОЛТ КОМПЛЕКТ M12X70X/63ММ '1Щ</v>
          </cell>
        </row>
        <row r="2946">
          <cell r="C2946">
            <v>1048142</v>
          </cell>
          <cell r="F2946" t="str">
            <v>UPONOR SPI WIPEX БОЛТ КОМПЛЕКТ M12X75/75ММ '1П</v>
          </cell>
        </row>
        <row r="2947">
          <cell r="C2947">
            <v>1046422</v>
          </cell>
          <cell r="F2947" t="str">
            <v>UPONOR SPI WIPEX БОЛТ КОМПЛЕКТ M16X90/90+110ММ '1Щ</v>
          </cell>
        </row>
        <row r="2948">
          <cell r="C2948">
            <v>1018265</v>
          </cell>
          <cell r="F2948" t="str">
            <v>UPONOR ЗАГЛУШКА КОНИЧЕСКАЯ ЗАЩИТНАЯ ЧЕРНАЯ 68 '1C</v>
          </cell>
        </row>
        <row r="2949">
          <cell r="C2949">
            <v>1044249</v>
          </cell>
          <cell r="F2949" t="str">
            <v>UPONOR ЗАГЛУШКА КОНИЧЕСКАЯ ЗАЩИТНАЯ ЧЕРНАЯ 90 '1C</v>
          </cell>
        </row>
        <row r="2950">
          <cell r="C2950">
            <v>1018574</v>
          </cell>
          <cell r="F2950" t="str">
            <v>UPONOR ЗАГЛУШКА КОНИЧЕСКАЯ ЗАЩИТНАЯ ЧЕРНАЯ 140 '1Я</v>
          </cell>
        </row>
        <row r="2951">
          <cell r="C2951">
            <v>1018577</v>
          </cell>
          <cell r="F2951" t="str">
            <v>UPONOR ЗАГЛУШКА КОНИЧЕСКАЯ ЗАЩИТНАЯ ЧЕРНАЯ 175 '1Щ</v>
          </cell>
        </row>
        <row r="2952">
          <cell r="C2952">
            <v>1018563</v>
          </cell>
          <cell r="F2952" t="str">
            <v>UPONOR ЗАГЛУШКА КОНИЧЕСКАЯ ЗАЩИТНАЯ ЧЕРНАЯ 200 '1Щ</v>
          </cell>
        </row>
        <row r="2953">
          <cell r="C2953">
            <v>1018319</v>
          </cell>
          <cell r="F2953" t="str">
            <v>UPONOR SPI ECOFLEX ХОМУТ ДЛЯ КОНЦЕВОГО УПЛОТНИТЕЛЯ 68 '1П</v>
          </cell>
        </row>
        <row r="2954">
          <cell r="C2954">
            <v>1018320</v>
          </cell>
          <cell r="F2954" t="str">
            <v>UPONOR SPI ECOFLEX ХОМУТ ДЛЯ КОНЦЕВОГО УПЛОТНИТЕЛЯ 90 '1П</v>
          </cell>
        </row>
        <row r="2955">
          <cell r="C2955">
            <v>1018317</v>
          </cell>
          <cell r="F2955" t="str">
            <v>UPONOR SPI ECOFLEX ХОМУТ ДЛЯ КОНЦЕВОГО УПЛОТНИТЕЛЯ 140 '1Щ</v>
          </cell>
        </row>
        <row r="2956">
          <cell r="C2956">
            <v>1018318</v>
          </cell>
          <cell r="F2956" t="str">
            <v>UPONOR SPI ECOFLEX ХОМУТ ДЛЯ КОНЦЕВОГО УПЛОТНИТЕЛЯ 175 '1П</v>
          </cell>
        </row>
        <row r="2957">
          <cell r="C2957">
            <v>1018321</v>
          </cell>
          <cell r="F2957" t="str">
            <v>UPONOR SPI ECOFLEX ХОМУТ ДЛЯ КОНЦЕВОГО УПЛОТНИТЕЛЯ 200 '1П</v>
          </cell>
        </row>
        <row r="2958">
          <cell r="C2958">
            <v>1067748</v>
          </cell>
          <cell r="F2958" t="str">
            <v>UPONOR ECOFLEX ТЕРМОУСАДОЧНЫЙ КОНЦЕВОЙ УПЛОТНИТЕЛЬ TWIN 50+40/175 '1Щ</v>
          </cell>
        </row>
        <row r="2959">
          <cell r="C2959" t="str">
            <v>Инструменты для теплоизолированных труб Uponor Ecoflex</v>
          </cell>
          <cell r="F2959"/>
        </row>
        <row r="2960">
          <cell r="C2960">
            <v>1084142</v>
          </cell>
          <cell r="F2960" t="str">
            <v>UPONOR ECOFLEX НАРУЖНЫЙ КАЛИБРАТОР ДЛЯ ТРУБЫ  125 '1Щ</v>
          </cell>
        </row>
        <row r="2961">
          <cell r="C2961" t="str">
            <v>Система вентиляции Uponor</v>
          </cell>
          <cell r="F2961"/>
        </row>
        <row r="2962">
          <cell r="C2962">
            <v>1068037</v>
          </cell>
          <cell r="F2962" t="str">
            <v>UPONOR VENTILATION ВОЗДУХОВОД 100MM 3M '1C</v>
          </cell>
        </row>
        <row r="2963">
          <cell r="C2963">
            <v>1068038</v>
          </cell>
          <cell r="F2963" t="str">
            <v>UPONOR VENTILATION ВОЗДУХОВОД 125MM 3M '1И</v>
          </cell>
        </row>
        <row r="2964">
          <cell r="C2964">
            <v>1068039</v>
          </cell>
          <cell r="F2964" t="str">
            <v>UPONOR VENTILATION ВОЗДУХОВОД 160MM 3M '1И</v>
          </cell>
        </row>
        <row r="2965">
          <cell r="C2965">
            <v>1068040</v>
          </cell>
          <cell r="F2965" t="str">
            <v>UPONOR VENTILATION ВОЗДУХОВОД 200MM 3M  '1И</v>
          </cell>
        </row>
        <row r="2966">
          <cell r="C2966">
            <v>1068053</v>
          </cell>
          <cell r="F2966" t="str">
            <v>UPONOR VENTILATION ОТВОД 100X90° '1C</v>
          </cell>
        </row>
        <row r="2967">
          <cell r="C2967">
            <v>1068054</v>
          </cell>
          <cell r="F2967" t="str">
            <v>UPONOR VENTILATION ОТВОД 125X90° '1И</v>
          </cell>
        </row>
        <row r="2968">
          <cell r="C2968">
            <v>1068055</v>
          </cell>
          <cell r="F2968" t="str">
            <v>UPONOR VENTILATION ОТВОД 160X90° '1И</v>
          </cell>
        </row>
        <row r="2969">
          <cell r="C2969">
            <v>1068052</v>
          </cell>
          <cell r="F2969" t="str">
            <v>UPONOR VENTILATION ОТВОД 200X90° '1И</v>
          </cell>
        </row>
        <row r="2970">
          <cell r="C2970">
            <v>1068057</v>
          </cell>
          <cell r="F2970" t="str">
            <v>UPONOR VENTILATION ОТВОД 100X45° '1C</v>
          </cell>
        </row>
        <row r="2971">
          <cell r="C2971">
            <v>1068058</v>
          </cell>
          <cell r="F2971" t="str">
            <v>UPONOR VENTILATION ОТВОД 125X45° '1C</v>
          </cell>
        </row>
        <row r="2972">
          <cell r="C2972">
            <v>1068059</v>
          </cell>
          <cell r="F2972" t="str">
            <v>UPONOR VENTILATION ОТВОД 160X45° '1И</v>
          </cell>
        </row>
        <row r="2973">
          <cell r="C2973">
            <v>1068056</v>
          </cell>
          <cell r="F2973" t="str">
            <v>UPONOR VENTILATION ОТВОД 200X45° '1А</v>
          </cell>
        </row>
        <row r="2974">
          <cell r="C2974">
            <v>1061401</v>
          </cell>
          <cell r="F2974" t="str">
            <v>UPONOR VENTILATION ГИБКИЙ ОТВОД 125 0-45 '1C</v>
          </cell>
        </row>
        <row r="2975">
          <cell r="C2975">
            <v>1061403</v>
          </cell>
          <cell r="F2975" t="str">
            <v>UPONOR VENTILATION ГИБКИЙ ОТВОД 160 0-45 '1C</v>
          </cell>
        </row>
        <row r="2976">
          <cell r="C2976">
            <v>1061402</v>
          </cell>
          <cell r="F2976" t="str">
            <v>UPONOR VENTILATION ГИБКИЙ ОТВОД 125 0-90 '1C</v>
          </cell>
        </row>
        <row r="2977">
          <cell r="C2977">
            <v>1061404</v>
          </cell>
          <cell r="F2977" t="str">
            <v>UPONOR VENTILATION ГИБКИЙ ОТВОД 160 0-90 '1C</v>
          </cell>
        </row>
        <row r="2978">
          <cell r="C2978">
            <v>1068060</v>
          </cell>
          <cell r="F2978" t="str">
            <v>UPONOR VENTILATION ТРОЙНИК 100/100X90° '1C</v>
          </cell>
        </row>
        <row r="2979">
          <cell r="C2979">
            <v>1068064</v>
          </cell>
          <cell r="F2979" t="str">
            <v>UPONOR VENTILATION ТРОЙНИК 125/100X90° '1C</v>
          </cell>
        </row>
        <row r="2980">
          <cell r="C2980">
            <v>1068061</v>
          </cell>
          <cell r="F2980" t="str">
            <v>UPONOR VENTILATION ТРОЙНИК 125/125X90° '1C</v>
          </cell>
        </row>
        <row r="2981">
          <cell r="C2981">
            <v>1068065</v>
          </cell>
          <cell r="F2981" t="str">
            <v>UPONOR VENTILATION ТРОЙНИК 160/100X90° '1C</v>
          </cell>
        </row>
        <row r="2982">
          <cell r="C2982">
            <v>1068062</v>
          </cell>
          <cell r="F2982" t="str">
            <v>UPONOR VENTILATION ТРОЙНИК 160/125X90° '1C</v>
          </cell>
        </row>
        <row r="2983">
          <cell r="C2983">
            <v>1068063</v>
          </cell>
          <cell r="F2983" t="str">
            <v>UPONOR VENTILATION ТРОЙНИК 160/160X90° '1С</v>
          </cell>
        </row>
        <row r="2984">
          <cell r="C2984">
            <v>1068066</v>
          </cell>
          <cell r="F2984" t="str">
            <v>UPONOR VENTILATION ТРОЙНИК 200/160X90° '1А</v>
          </cell>
        </row>
        <row r="2985">
          <cell r="C2985">
            <v>1068049</v>
          </cell>
          <cell r="F2985" t="str">
            <v>UPONOR VENTILATION СОЕДИНИТЕЛЬ 100MM '1C</v>
          </cell>
        </row>
        <row r="2986">
          <cell r="C2986">
            <v>1068050</v>
          </cell>
          <cell r="F2986" t="str">
            <v>UPONOR VENTILATION СОЕДИНИТЕЛЬ 125MM '1И</v>
          </cell>
        </row>
        <row r="2987">
          <cell r="C2987">
            <v>1068051</v>
          </cell>
          <cell r="F2987" t="str">
            <v>UPONOR VENTILATION СОЕДИНИТЕЛЬ 160MM '1И</v>
          </cell>
        </row>
        <row r="2988">
          <cell r="C2988">
            <v>1068048</v>
          </cell>
          <cell r="F2988" t="str">
            <v>UPONOR VENTILATION СОЕДИНИТЕЛЬ 200MM '1С</v>
          </cell>
        </row>
        <row r="2989">
          <cell r="C2989">
            <v>1068067</v>
          </cell>
          <cell r="F2989" t="str">
            <v>UPONOR VENTILATION ЗАГЛУШКА 100MM '1C</v>
          </cell>
        </row>
        <row r="2990">
          <cell r="C2990">
            <v>1068068</v>
          </cell>
          <cell r="F2990" t="str">
            <v>UPONOR VENTILATION ЗАГЛУШКА 125MM '1C</v>
          </cell>
        </row>
        <row r="2991">
          <cell r="C2991">
            <v>1068069</v>
          </cell>
          <cell r="F2991" t="str">
            <v>UPONOR VENTILATION ЗАГЛУШКА 160/125MM '1C</v>
          </cell>
        </row>
        <row r="2992">
          <cell r="C2992">
            <v>1068070</v>
          </cell>
          <cell r="F2992" t="str">
            <v>UPONOR VENTILATION ПЕРЕХОДНИК 125-100MM '1C</v>
          </cell>
        </row>
        <row r="2993">
          <cell r="C2993">
            <v>1068071</v>
          </cell>
          <cell r="F2993" t="str">
            <v>UPONOR VENTILATION ПЕРЕХОДНИК 160-125MM '1C</v>
          </cell>
        </row>
        <row r="2994">
          <cell r="C2994">
            <v>1068072</v>
          </cell>
          <cell r="F2994" t="str">
            <v>UPONOR VENTILATION ПЕРЕХОДНИК 200-160MM '1А</v>
          </cell>
        </row>
        <row r="2995">
          <cell r="C2995">
            <v>1087860</v>
          </cell>
          <cell r="F2995" t="str">
            <v>UPONOR VENTILATION ПАРОИЗОЛЯЦИОННАЯ ПРОКЛАДКА EPDM Ø100X200X200MM '5С</v>
          </cell>
        </row>
        <row r="2996">
          <cell r="C2996">
            <v>1087861</v>
          </cell>
          <cell r="F2996" t="str">
            <v>UPONOR VENTILATION ПАРОИЗОЛЯЦИОННАЯ ПРОКЛАДКА EPDM Ø125X240X240MM '5С</v>
          </cell>
        </row>
        <row r="2997">
          <cell r="C2997">
            <v>1087862</v>
          </cell>
          <cell r="F2997" t="str">
            <v>UPONOR VENTILATION ПАРОИЗОЛЯЦИОННАЯ ПРОКЛАДКА EPDM Ø160X260X260MM '5С</v>
          </cell>
        </row>
        <row r="2998">
          <cell r="C2998">
            <v>1087863</v>
          </cell>
          <cell r="F2998" t="str">
            <v>UPONOR VENTILATION ПАРОИЗОЛЯЦИОННАЯ ПРОКЛАДКА EPDM Ø200X280X280MM '5С</v>
          </cell>
        </row>
        <row r="2999">
          <cell r="C2999">
            <v>1068041</v>
          </cell>
          <cell r="F2999" t="str">
            <v>UPONOR VENTILATION ИЗОЛИРОВАННЫЙ ВОЗДУХОВОД 100MM 3M '1C</v>
          </cell>
        </row>
        <row r="3000">
          <cell r="C3000">
            <v>1068042</v>
          </cell>
          <cell r="F3000" t="str">
            <v>UPONOR VENTILATION ИЗОЛИРОВАННЫЙ ВОЗДУХОВОД 125MM 3M '1C</v>
          </cell>
        </row>
        <row r="3001">
          <cell r="C3001">
            <v>1068043</v>
          </cell>
          <cell r="F3001" t="str">
            <v>UPONOR VENTILATION ИЗОЛИРОВАННЫЙ ВОЗДУХОВОД 160MM 3M '1C</v>
          </cell>
        </row>
        <row r="3002">
          <cell r="C3002">
            <v>1068044</v>
          </cell>
          <cell r="F3002" t="str">
            <v>UPONOR VENTILATION ИЗОЛИРОВАННЫЙ ВОЗДУХОВОД 200MM 3M '1С</v>
          </cell>
        </row>
        <row r="3003">
          <cell r="C3003">
            <v>1068078</v>
          </cell>
          <cell r="F3003" t="str">
            <v>UPONOR VENTILATION ИЗОЛИРОВАННЫЙ ОТВОД 100 X 90° '1C</v>
          </cell>
        </row>
        <row r="3004">
          <cell r="C3004">
            <v>1068079</v>
          </cell>
          <cell r="F3004" t="str">
            <v>UPONOR VENTILATION ИЗОЛИРОВАННЫЙ ОТВОД 125 X 90° '1C</v>
          </cell>
        </row>
        <row r="3005">
          <cell r="C3005">
            <v>1068080</v>
          </cell>
          <cell r="F3005" t="str">
            <v>UPONOR VENTILATION ИЗОЛИРОВАННЫЙ ОТВОД 160 X 90° '1C</v>
          </cell>
        </row>
        <row r="3006">
          <cell r="C3006">
            <v>1068077</v>
          </cell>
          <cell r="F3006" t="str">
            <v>UPONOR VENTILATION ИЗОЛИРОВАННЫЙ ОТВОД 200 X 90° '1С</v>
          </cell>
        </row>
        <row r="3007">
          <cell r="C3007">
            <v>1068082</v>
          </cell>
          <cell r="F3007" t="str">
            <v>UPONOR VENTILATION ИЗОЛИРОВАННЫЙ ОТВОД 100 X 45° '1C</v>
          </cell>
        </row>
        <row r="3008">
          <cell r="C3008">
            <v>1068083</v>
          </cell>
          <cell r="F3008" t="str">
            <v>UPONOR VENTILATION ИЗОЛИРОВАННЫЙ ОТВОД 125 X 45° '1C</v>
          </cell>
        </row>
        <row r="3009">
          <cell r="C3009">
            <v>1068084</v>
          </cell>
          <cell r="F3009" t="str">
            <v>UPONOR VENTILATION ИЗОЛИРОВАННЫЙ ОТВОД 160 X 45° '1C</v>
          </cell>
        </row>
        <row r="3010">
          <cell r="C3010">
            <v>1068081</v>
          </cell>
          <cell r="F3010" t="str">
            <v>UPONOR VENTILATION ИЗОЛИРОВАННЫЙ ОТВОД 200 X 45° '1C</v>
          </cell>
        </row>
        <row r="3011">
          <cell r="C3011">
            <v>1078287</v>
          </cell>
          <cell r="F3011" t="str">
            <v>UPONOR VENTILATION ГИБКИЙ ИЗОЛИРОВАННЫЙ ОТВОД 125 0-45 '1C</v>
          </cell>
        </row>
        <row r="3012">
          <cell r="C3012">
            <v>1078288</v>
          </cell>
          <cell r="F3012" t="str">
            <v>UPONOR VENTILATION ГИБКИЙ ИЗОЛИРОВАННЫЙ ОТВОД 125 0-90 '1C</v>
          </cell>
        </row>
        <row r="3013">
          <cell r="C3013">
            <v>1078289</v>
          </cell>
          <cell r="F3013" t="str">
            <v>UPONOR VENTILATION ГИБКИЙ ИЗОЛИРОВАННЫЙ ОТВОД 160 0-45 '1C</v>
          </cell>
        </row>
        <row r="3014">
          <cell r="C3014">
            <v>1078290</v>
          </cell>
          <cell r="F3014" t="str">
            <v>UPONOR VENTILATION ГИБКИЙ ИЗОЛИРОВАННЫЙ ОТВОД 160 0-90 '1Щ</v>
          </cell>
        </row>
        <row r="3015">
          <cell r="C3015">
            <v>1068085</v>
          </cell>
          <cell r="F3015" t="str">
            <v>UPONOR VENTILATION ИЗОЛИРОВАННЫЙ ТРОЙНИК 100/100X90° '1C</v>
          </cell>
        </row>
        <row r="3016">
          <cell r="C3016">
            <v>1068089</v>
          </cell>
          <cell r="F3016" t="str">
            <v>UPONOR VENTILATION ИЗОЛИРОВАННЫЙ ТРОЙНИК 125/100X90° '1C</v>
          </cell>
        </row>
        <row r="3017">
          <cell r="C3017">
            <v>1068086</v>
          </cell>
          <cell r="F3017" t="str">
            <v>UPONOR VENTILATION ИЗОЛИРОВАННЫЙ ТРОЙНИК 125/125X90° '1C</v>
          </cell>
        </row>
        <row r="3018">
          <cell r="C3018">
            <v>1068090</v>
          </cell>
          <cell r="F3018" t="str">
            <v>UPONOR VENTILATION ИЗОЛИРОВАННЫЙ ТРОЙНИК 160/100X90° '1C</v>
          </cell>
        </row>
        <row r="3019">
          <cell r="C3019">
            <v>1068087</v>
          </cell>
          <cell r="F3019" t="str">
            <v>UPONOR VENTILATION ИЗОЛИРОВАННЫЙ ТРОЙНИК 160/125X90° '1C</v>
          </cell>
        </row>
        <row r="3020">
          <cell r="C3020">
            <v>1068088</v>
          </cell>
          <cell r="F3020" t="str">
            <v>UPONOR VENTILATION ИЗОЛИРОВАННЫЙ ТРОЙНИК 160/160X90° '1C</v>
          </cell>
        </row>
        <row r="3021">
          <cell r="C3021">
            <v>1068091</v>
          </cell>
          <cell r="F3021" t="str">
            <v>UPONOR VENTILATION ИЗОЛИРОВАННЫЙ ТРОЙНИК 200/160X90° '1C</v>
          </cell>
        </row>
        <row r="3022">
          <cell r="C3022">
            <v>1068074</v>
          </cell>
          <cell r="F3022" t="str">
            <v>UPONOR VENTILATION ИЗОЛИРОВАННЫЙ СОЕДИНИТЕЛЬ 100MM '1C</v>
          </cell>
        </row>
        <row r="3023">
          <cell r="C3023">
            <v>1068075</v>
          </cell>
          <cell r="F3023" t="str">
            <v>UPONOR VENTILATION ИЗОЛИРОВАННЫЙ СОЕДИНИТЕЛЬ 125MM '1C</v>
          </cell>
        </row>
        <row r="3024">
          <cell r="C3024">
            <v>1068076</v>
          </cell>
          <cell r="F3024" t="str">
            <v>UPONOR VENTILATION ИЗОЛИРОВАННЫЙ СОЕДИНИТЕЛЬ 160MM '1C</v>
          </cell>
        </row>
        <row r="3025">
          <cell r="C3025">
            <v>1068073</v>
          </cell>
          <cell r="F3025" t="str">
            <v>UPONOR VENTILATION ИЗОЛИРОВАННЫЙ СОЕДИНИТЕЛЬ 200MM '1C</v>
          </cell>
        </row>
        <row r="3026">
          <cell r="C3026">
            <v>1068092</v>
          </cell>
          <cell r="F3026" t="str">
            <v>UPONOR VENTILATION ИЗОЛИРОВАННАЯ ЗАГЛУШКА 100MM '1C</v>
          </cell>
        </row>
        <row r="3027">
          <cell r="C3027">
            <v>1068093</v>
          </cell>
          <cell r="F3027" t="str">
            <v>UPONOR VENTILATION ИЗОЛИРОВАННАЯ ЗАГЛУШКА 125MM '1C</v>
          </cell>
        </row>
        <row r="3028">
          <cell r="C3028">
            <v>1068094</v>
          </cell>
          <cell r="F3028" t="str">
            <v>UPONOR VENTILATION ИЗОЛИРОВАННАЯ ЗАГЛУШКА 160/125MM '1C</v>
          </cell>
        </row>
        <row r="3029">
          <cell r="C3029">
            <v>1068095</v>
          </cell>
          <cell r="F3029" t="str">
            <v>UPONOR VENTILATION ИЗОЛИРОВАННЫЙ ПЕРЕХОДНИК 125-100MM '1C</v>
          </cell>
        </row>
        <row r="3030">
          <cell r="C3030">
            <v>1068096</v>
          </cell>
          <cell r="F3030" t="str">
            <v>UPONOR VENTILATION ИЗОЛИРОВАННЫЙ ПЕРЕХОДНИК 160-125MM '1C</v>
          </cell>
        </row>
        <row r="3031">
          <cell r="C3031">
            <v>1068097</v>
          </cell>
          <cell r="F3031" t="str">
            <v>UPONOR VENTILATION ИЗОЛИРОВАННЫЙ ПЕРЕХОДНИК 200-160MM '1C</v>
          </cell>
        </row>
        <row r="3032">
          <cell r="C3032">
            <v>1046272</v>
          </cell>
          <cell r="F3032" t="str">
            <v>UPONOR VENTILATION ПРИТОЧНЫЙ ДИФФУЗОР ХРОМ UTK-C-125 MM '14Щ</v>
          </cell>
        </row>
        <row r="3033">
          <cell r="C3033">
            <v>1046240</v>
          </cell>
          <cell r="F3033" t="str">
            <v>UPONOR VENTILATION НАРУЖНАЯ РЕШЕТКА USS-160 MM '1Щ</v>
          </cell>
        </row>
        <row r="3034">
          <cell r="C3034">
            <v>1046241</v>
          </cell>
          <cell r="F3034" t="str">
            <v>UPONOR VENTILATION НАРУЖНАЯ РЕШЕТКА USS-200 MM '1Щ</v>
          </cell>
        </row>
        <row r="3035">
          <cell r="C3035">
            <v>1007571</v>
          </cell>
          <cell r="F3035" t="str">
            <v>UPONOR S-PRESS ШТУЦЕР С НАРУЖНОЙ РЕЗЬБОЙ DR 32-R1 1/4"НР '10Щ</v>
          </cell>
        </row>
        <row r="3036">
          <cell r="C3036">
            <v>1046945</v>
          </cell>
          <cell r="F3036" t="str">
            <v>UPONOR S-PRESS АДАПТЕР С НАРУЖНОЙ РЕЗЬБОЙ DR 50-R2"НР '3C</v>
          </cell>
        </row>
        <row r="3037">
          <cell r="C3037">
            <v>1007559</v>
          </cell>
          <cell r="F3037" t="str">
            <v>UPONOR S-PRESS ШТУЦЕР С ВНУТРЕННЕЙ РЕЗЬБОЙ DR 16-RP1/2"ВР '10Щ</v>
          </cell>
        </row>
        <row r="3038">
          <cell r="C3038">
            <v>1046946</v>
          </cell>
          <cell r="F3038" t="str">
            <v>UPONOR S-PRESS АДАПТЕР С ВНУТРЕННЕЙ РЕЗЬБОЙ DR 50-RP 1 1/2"ВР '3C</v>
          </cell>
        </row>
        <row r="3039">
          <cell r="C3039">
            <v>1007580</v>
          </cell>
          <cell r="F3039" t="str">
            <v>UPONOR S-PRESS УГОЛЬНИК DR 20-20 '10Щ</v>
          </cell>
        </row>
        <row r="3040">
          <cell r="C3040">
            <v>1046950</v>
          </cell>
          <cell r="F3040" t="str">
            <v>UPONOR S-PRESS УГОЛЬНИК DR 50-50 '3C</v>
          </cell>
        </row>
        <row r="3041">
          <cell r="C3041">
            <v>1046953</v>
          </cell>
          <cell r="F3041" t="str">
            <v>UPONOR S-PRESS УГОЛЬНИК 45° DR 50-50 '3C</v>
          </cell>
        </row>
        <row r="3042">
          <cell r="C3042">
            <v>1007631</v>
          </cell>
          <cell r="F3042" t="str">
            <v>UPONOR S-PRESS ПЕРЕХОДНИК DR 25-16 '10Щ</v>
          </cell>
        </row>
        <row r="3043">
          <cell r="C3043">
            <v>1007634</v>
          </cell>
          <cell r="F3043" t="str">
            <v>UPONOR S-PRESS ПЕРЕХОДНИК DR 32-20 '10Щ</v>
          </cell>
        </row>
        <row r="3044">
          <cell r="C3044">
            <v>1046971</v>
          </cell>
          <cell r="F3044" t="str">
            <v>UPONOR S-PRESS ПЕРЕХОДНИК DR 40-32 '5В</v>
          </cell>
        </row>
        <row r="3045">
          <cell r="C3045">
            <v>1046973</v>
          </cell>
          <cell r="F3045" t="str">
            <v>UPONOR S-PRESS ПЕРЕХОДНИК DR 50-32 '3В</v>
          </cell>
        </row>
        <row r="3046">
          <cell r="C3046">
            <v>1046974</v>
          </cell>
          <cell r="F3046" t="str">
            <v>UPONOR S-PRESS ПЕРЕХОДНИК DR 50-40 '3C</v>
          </cell>
        </row>
        <row r="3047">
          <cell r="C3047">
            <v>1046972</v>
          </cell>
          <cell r="F3047" t="str">
            <v>UPONOR S-PRESS СОЕДИНИТЕЛЬ DR 40-40 '5C</v>
          </cell>
        </row>
        <row r="3048">
          <cell r="C3048">
            <v>1046975</v>
          </cell>
          <cell r="F3048" t="str">
            <v>UPONOR S-PRESS СОЕДИНИТЕЛЬ DR 50-50 '3C</v>
          </cell>
        </row>
        <row r="3049">
          <cell r="C3049">
            <v>1007595</v>
          </cell>
          <cell r="F3049" t="str">
            <v>UPONOR S-PRESS ТРОЙНИК DR 16-16-16 '10Щ</v>
          </cell>
        </row>
        <row r="3050">
          <cell r="C3050">
            <v>1007602</v>
          </cell>
          <cell r="F3050" t="str">
            <v>UPONOR S-PRESS ТРОЙНИК DR 20-20-20 '10Щ</v>
          </cell>
        </row>
        <row r="3051">
          <cell r="C3051">
            <v>1007609</v>
          </cell>
          <cell r="F3051" t="str">
            <v>UPONOR S-PRESS ТРОЙНИК DR 25-25-25 '10Щ</v>
          </cell>
        </row>
        <row r="3052">
          <cell r="C3052">
            <v>1007610</v>
          </cell>
          <cell r="F3052" t="str">
            <v>UPONOR S-PRESS ТРОЙНИК РЕДУКЦИОННЫЙ DR 25-32-25 '10Щ</v>
          </cell>
        </row>
        <row r="3053">
          <cell r="C3053">
            <v>1007614</v>
          </cell>
          <cell r="F3053" t="str">
            <v>UPONOR S-PRESS ТРОЙНИК РЕДУКЦИОННЫЙ DR 32-20-32 '10Щ</v>
          </cell>
        </row>
        <row r="3054">
          <cell r="C3054">
            <v>1046955</v>
          </cell>
          <cell r="F3054" t="str">
            <v>UPONOR S-PRESS ТРОЙНИК РЕДУКЦИОННЫЙ DR 40-20-40 '5В</v>
          </cell>
        </row>
        <row r="3055">
          <cell r="C3055">
            <v>1046960</v>
          </cell>
          <cell r="F3055" t="str">
            <v>UPONOR S-PRESS УГОЛЬНИК DR 40-40-40 '5C</v>
          </cell>
        </row>
        <row r="3056">
          <cell r="C3056">
            <v>1046965</v>
          </cell>
          <cell r="F3056" t="str">
            <v>UPONOR S-PRESS ТРОЙНИК РЕДУКЦИОННЫЙ DR 50-25-50 '3В</v>
          </cell>
        </row>
        <row r="3057">
          <cell r="C3057">
            <v>1045430</v>
          </cell>
          <cell r="F3057" t="str">
            <v>UPONOR RS АДАПТЕР С ВНУТРЕННЕЙ РЕЗЬБОЙ DR RP1"FT-RS2 '1Щ</v>
          </cell>
        </row>
        <row r="3058">
          <cell r="C3058">
            <v>1045431</v>
          </cell>
          <cell r="F3058" t="str">
            <v>UPONOR RS АДАПТЕР С ВНУТРЕННЕЙ РЕЗЬБОЙ DR RP2"ВР-RS2 '1Щ</v>
          </cell>
        </row>
        <row r="3059">
          <cell r="C3059">
            <v>1045436</v>
          </cell>
          <cell r="F3059" t="str">
            <v>UPONOR RS УГОЛЬНИК 45° DR RS2-RS2 '1Щ</v>
          </cell>
        </row>
        <row r="3060">
          <cell r="C3060">
            <v>1045440</v>
          </cell>
          <cell r="F3060" t="str">
            <v>UPONOR RS МУФТА DR RS2-RS2 '1Щ</v>
          </cell>
        </row>
        <row r="3061">
          <cell r="C3061">
            <v>1045442</v>
          </cell>
          <cell r="F3061" t="str">
            <v>UPONOR RS ПЕРЕХОДНИК DR RS3-RS2 '1Щ</v>
          </cell>
        </row>
        <row r="3062">
          <cell r="C3062">
            <v>1046978</v>
          </cell>
          <cell r="F3062" t="str">
            <v>UPONOR RS АДАПТЕР DR PRESS 40-RS2 '1В</v>
          </cell>
        </row>
        <row r="3063">
          <cell r="C3063">
            <v>1064155</v>
          </cell>
          <cell r="F3063" t="str">
            <v>UPONOR S-PRESS ПЕРЕХОДНИК FR 32-25 '5Щ</v>
          </cell>
        </row>
        <row r="3064">
          <cell r="C3064">
            <v>1065293</v>
          </cell>
          <cell r="F3064" t="str">
            <v>UPONOR FIT ЗАЖИМНОЙ СОЕДИНИТЕЛЬ PEX 14X2,0-14X2,0 '25Щ</v>
          </cell>
        </row>
        <row r="3065">
          <cell r="C3065" t="str">
            <v>INFRA</v>
          </cell>
          <cell r="F3065"/>
        </row>
        <row r="3066">
          <cell r="C3066" t="str">
            <v xml:space="preserve">Локальные очистные сооружения Uponor WehoPuts </v>
          </cell>
          <cell r="F3066"/>
        </row>
        <row r="3067">
          <cell r="C3067">
            <v>1066931</v>
          </cell>
          <cell r="F3067" t="str">
            <v>UPONOR WEHOPUTS 5 УСТАНОВКА ДЛЯ ОЧИСТКИ СТОЧНЫХ ВОД '1А</v>
          </cell>
        </row>
        <row r="3068">
          <cell r="C3068">
            <v>1066932</v>
          </cell>
          <cell r="F3068" t="str">
            <v>UPONOR WEHOPUTS 10 УСТАНОВКА ДЛЯ ОЧИСТКИ СТОЧНЫХ ВОД '1Ф</v>
          </cell>
        </row>
        <row r="3069">
          <cell r="C3069">
            <v>1066934</v>
          </cell>
          <cell r="F3069" t="str">
            <v>UPONOR WEHOPUTS 20 - УСТАНОВКА ДЛЯ ОЧИСТКИ СТОЧНЫХ ВОД '1C</v>
          </cell>
        </row>
        <row r="3070">
          <cell r="C3070">
            <v>1066946</v>
          </cell>
          <cell r="F3070" t="str">
            <v>UPONOR ХИМИЧЕСКИЙ РЕАГЕНТ WEHOPUTS 20 Л. '1И</v>
          </cell>
        </row>
        <row r="3071">
          <cell r="C3071">
            <v>1066950</v>
          </cell>
          <cell r="F3071" t="str">
            <v>UPONOR КОМПЛЕКТ МЕШКОВ ДЛЯ СБОРА АКТИВНОГО ИЛА (5ШТ. В КОМПЛЕКТЕ) '1И</v>
          </cell>
        </row>
        <row r="3072">
          <cell r="C3072">
            <v>1003575</v>
          </cell>
          <cell r="F3072" t="str">
            <v>USYSTEMS осаждающий химический реагент Clean, 20Л '1И</v>
          </cell>
        </row>
        <row r="3073">
          <cell r="C3073">
            <v>1055813</v>
          </cell>
          <cell r="F3073" t="str">
            <v>UPONOR CLEAN I КРЫШКА №1 РЕЗЕРВУАРА ОСАЖДЕНИЯ '1П</v>
          </cell>
        </row>
        <row r="3074">
          <cell r="C3074">
            <v>1055814</v>
          </cell>
          <cell r="F3074" t="str">
            <v>UPONOR CLEAN I  КРЫШКА №2 ТЕХНОЛОГИЧЕСКОЙ КАМЕРЫ '1П</v>
          </cell>
        </row>
        <row r="3075">
          <cell r="C3075">
            <v>1055836</v>
          </cell>
          <cell r="F3075" t="str">
            <v>UPONOR CLEAN ИНФОРМАЦИОННАЯ ПАНЕЛЬ '1П</v>
          </cell>
        </row>
        <row r="3076">
          <cell r="C3076" t="str">
            <v>Локальные очистные сооружения фильтрационного типа Uponor Sako</v>
          </cell>
          <cell r="F3076"/>
        </row>
        <row r="3077">
          <cell r="C3077">
            <v>1050913</v>
          </cell>
          <cell r="F3077" t="str">
            <v>UPONOR СЕПТИК 1 КУБ.М '1А</v>
          </cell>
        </row>
        <row r="3078">
          <cell r="C3078">
            <v>1050912</v>
          </cell>
          <cell r="F3078" t="str">
            <v>UPONOR СЕПТИК 2 КУБ.М '1А</v>
          </cell>
        </row>
        <row r="3079">
          <cell r="C3079">
            <v>1084646</v>
          </cell>
          <cell r="F3079" t="str">
            <v>UPONOR СЕПТИК 2,4 КУБ.М '1А</v>
          </cell>
        </row>
        <row r="3080">
          <cell r="C3080">
            <v>1003551</v>
          </cell>
          <cell r="F3080" t="str">
            <v>UPONOR СЕПТИК 3 КУБ.М '1Ф</v>
          </cell>
        </row>
        <row r="3081">
          <cell r="C3081">
            <v>1063951</v>
          </cell>
          <cell r="F3081" t="str">
            <v>UPONOR СЕПТИК 4 КУБ.М '1А</v>
          </cell>
        </row>
        <row r="3082">
          <cell r="C3082">
            <v>1063952</v>
          </cell>
          <cell r="F3082" t="str">
            <v>UPONOR СЕПТИК 6 КУБ.М '1А</v>
          </cell>
        </row>
        <row r="3083">
          <cell r="C3083">
            <v>1084648</v>
          </cell>
          <cell r="F3083" t="str">
            <v>UPONOR ГОРЛОВИНА ДЛЯ СЕПТИКА 2,4M3 0,8M Д.560 ММ '1С</v>
          </cell>
        </row>
        <row r="3084">
          <cell r="C3084">
            <v>1084649</v>
          </cell>
          <cell r="F3084" t="str">
            <v>UPONOR КРЫШКА ДЛЯ СЕПТИКА 2,4M3 Д.560 ММ '1С</v>
          </cell>
        </row>
        <row r="3085">
          <cell r="C3085">
            <v>1003549</v>
          </cell>
          <cell r="F3085" t="str">
            <v>UPONOR СЕПТИК 2-КАМЕРНЫЙ 1,5 КУБ.М. '1В</v>
          </cell>
        </row>
        <row r="3086">
          <cell r="C3086">
            <v>1003550</v>
          </cell>
          <cell r="F3086" t="str">
            <v>UPONOR СЕПТИК 3-КАМЕРНЫЙ 2 КУБ.М '1Щ</v>
          </cell>
        </row>
        <row r="3087">
          <cell r="C3087">
            <v>1003552</v>
          </cell>
          <cell r="F3087" t="str">
            <v>UPONOR СЕПТИК 4-КАМЕРНЫЙ 4 КУБ.М '1Щ</v>
          </cell>
        </row>
        <row r="3088">
          <cell r="C3088">
            <v>1050917</v>
          </cell>
          <cell r="F3088" t="str">
            <v>UPONOR РАСПРЕДЕЛИТЕЛЬНЫЙ КОЛОДЕЦ 400ММ (+2 ШТ. РЕГУЛЯТОРА ПОТОКА 110ММ) '1И</v>
          </cell>
        </row>
        <row r="3089">
          <cell r="C3089">
            <v>1050983</v>
          </cell>
          <cell r="F3089" t="str">
            <v>UPONOR РАСПРЕДЕЛИТЕЛЬНАЯ ТРУБА Д.110ММ 2,5М '1И</v>
          </cell>
        </row>
        <row r="3090">
          <cell r="C3090">
            <v>1003580</v>
          </cell>
          <cell r="F3090" t="str">
            <v>UPONOR ГИБКИЙ РАСТРУБНЫЙ ОТВОД Д.110ММ 0-90ГР SN8 ПЭ '1И</v>
          </cell>
        </row>
        <row r="3091">
          <cell r="C3091">
            <v>1050982</v>
          </cell>
          <cell r="F3091" t="str">
            <v>UPONOR ПЕРФОРИРОВАННАЯ ТРУБА-РАСПЫЛИТЕЛЬНАЯ Д.110ММ, 2,5М '1И</v>
          </cell>
        </row>
        <row r="3092">
          <cell r="C3092">
            <v>1053699</v>
          </cell>
          <cell r="F3092" t="str">
            <v>UPONOR МУФТА РАСТРУБНАЯ Д.110ММ ПЭ '1И</v>
          </cell>
        </row>
        <row r="3093">
          <cell r="C3093">
            <v>1050894</v>
          </cell>
          <cell r="F3093" t="str">
            <v>UPONOR ВЕНТИЛЯЦИОННАЯ ЗАГЛУШКА Д.110ММ '1И</v>
          </cell>
        </row>
        <row r="3094">
          <cell r="C3094">
            <v>1003566</v>
          </cell>
          <cell r="F3094" t="str">
            <v>UPONOR ФИЛЬТРАЦИОННАЯ ТКАНЬ 1,4Х32М '1И</v>
          </cell>
        </row>
        <row r="3095">
          <cell r="C3095">
            <v>1050918</v>
          </cell>
          <cell r="F3095" t="str">
            <v>UPONOR РЕГУЛЯТОР ПОТОКА, 110ММ '1И</v>
          </cell>
        </row>
        <row r="3096">
          <cell r="C3096">
            <v>1003546</v>
          </cell>
          <cell r="F3096" t="str">
            <v>UPONOR ФИЛЬТРАЦИОННЫЙ МОДУЛЬ '1А</v>
          </cell>
        </row>
        <row r="3097">
          <cell r="C3097">
            <v>1003833</v>
          </cell>
          <cell r="F3097" t="str">
            <v>UPONOR КОМПЛЕКТ SAKO ДЛЯ СИСТЕМЫ ФИЛЬТРАЦИИ '1C</v>
          </cell>
        </row>
        <row r="3098">
          <cell r="C3098">
            <v>1050905</v>
          </cell>
          <cell r="F3098" t="str">
            <v>UPONOR КОМПЛЕКТ ИНФИЛЬТРАЦИОННЫХ МОДУЛЕЙ 8/110 '1C</v>
          </cell>
        </row>
        <row r="3099">
          <cell r="C3099">
            <v>1044250</v>
          </cell>
          <cell r="F3099" t="str">
            <v>UPONOR САКО КРЫШКА ПВП Д.400ММ '1И</v>
          </cell>
        </row>
        <row r="3100">
          <cell r="C3100">
            <v>1003553</v>
          </cell>
          <cell r="F3100" t="str">
            <v>UPONOR КОЛЛЕКТОРНЫЙ КОЛОДЕЦ D315-3Х110 '1C</v>
          </cell>
        </row>
        <row r="3101">
          <cell r="C3101">
            <v>1003563</v>
          </cell>
          <cell r="F3101" t="str">
            <v>UPONOR СИСТЕМА АНКЕРОВКИ '1C</v>
          </cell>
        </row>
        <row r="3102">
          <cell r="C3102">
            <v>1003559</v>
          </cell>
          <cell r="F3102" t="str">
            <v>UPONOR КОЛОДЕЦ ДЛЯ ОТБОРА ПРОБ, Д.315ММ '1C</v>
          </cell>
        </row>
        <row r="3103">
          <cell r="C3103">
            <v>1003558</v>
          </cell>
          <cell r="F3103" t="str">
            <v>UPONOR КОЛОДЕЦ ДЛЯ НАСОСА 0,5 КУБ.М. '1C</v>
          </cell>
        </row>
        <row r="3104">
          <cell r="C3104">
            <v>1003663</v>
          </cell>
          <cell r="F3104" t="str">
            <v>UPONOR СМОТРОВОЙ КОЛОДЕЦ T2 Д.400/110ММ '1C</v>
          </cell>
        </row>
        <row r="3105">
          <cell r="C3105">
            <v>1003535</v>
          </cell>
          <cell r="F3105" t="str">
            <v>UPONOR РЕВИЗИЯ Д.200/110ММ '1C</v>
          </cell>
        </row>
        <row r="3106">
          <cell r="C3106">
            <v>1003605</v>
          </cell>
          <cell r="F3106" t="str">
            <v>UPONOR УДЛИНИТЕЛЬНАЯ ТРУБА Д.400ММ 1,4М ПП '1И</v>
          </cell>
        </row>
        <row r="3107">
          <cell r="C3107">
            <v>1003606</v>
          </cell>
          <cell r="F3107" t="str">
            <v>UPONOR УДЛИНИТЕЛЬНАЯ ТРУБА Д.560ММ 1,4М ПП '1C</v>
          </cell>
        </row>
        <row r="3108">
          <cell r="C3108">
            <v>1003521</v>
          </cell>
          <cell r="F3108" t="str">
            <v>UPONOR КОЛЬЦО УПЛОТНИТЕЛЬНОЕ DUPPLEX Д.400ММ '1И</v>
          </cell>
        </row>
        <row r="3109">
          <cell r="C3109">
            <v>1003600</v>
          </cell>
          <cell r="F3109" t="str">
            <v>UPONOR STORM WATER КОЛЬЦО УПЛОТНИТЕЛЬНОЕ 560/500ММ '1С</v>
          </cell>
        </row>
        <row r="3110">
          <cell r="C3110">
            <v>1003565</v>
          </cell>
          <cell r="F3110" t="str">
            <v>UPONOR КОЛОДЕЦ ДЛЯ БАНИ И САУНЫ, 250Л. '1C</v>
          </cell>
        </row>
        <row r="3111">
          <cell r="C3111">
            <v>1050930</v>
          </cell>
          <cell r="F3111" t="str">
            <v>UPONOR СЕПТИК ДЛЯ БАНИ И САУНЫ, 250Л. '1C</v>
          </cell>
        </row>
        <row r="3112">
          <cell r="C3112">
            <v>1003604</v>
          </cell>
          <cell r="F3112" t="str">
            <v>UPONOR УДЛИНИТЕЛЬНАЯ ТРУБА 315ММ 1,2 М С УПЛОТНИТЕЛЬНЫМИ КОЛЬЦАМИ '1С</v>
          </cell>
        </row>
        <row r="3113">
          <cell r="C3113">
            <v>1050931</v>
          </cell>
          <cell r="F3113" t="str">
            <v>UPONOR БИОФИЛЬТР ДЛЯ СЕРЫХ ВОД "ДАЧА" '1C</v>
          </cell>
        </row>
        <row r="3114">
          <cell r="C3114">
            <v>1050934</v>
          </cell>
          <cell r="F3114" t="str">
            <v>UPONOR КОМПЛЕКТ ДЛЯ УДЛИНЕНИЯ БИОФИЛЬТРА "ДАЧА" '1C</v>
          </cell>
        </row>
        <row r="3115">
          <cell r="C3115">
            <v>1060088</v>
          </cell>
          <cell r="F3115" t="str">
            <v>UPONOR БИОФИЛЬТР ДЛЯ СЕРЫХ ВОД "КОТТЕДЖ" '1C</v>
          </cell>
        </row>
        <row r="3116">
          <cell r="C3116">
            <v>1062306</v>
          </cell>
          <cell r="F3116" t="str">
            <v>UPONOR КОМПЛЕКТ УДЛИНЕНИЯ БИОФИЛЬТРА "КОТТЕДЖ" '1C</v>
          </cell>
        </row>
        <row r="3117">
          <cell r="C3117">
            <v>1050932</v>
          </cell>
          <cell r="F3117" t="str">
            <v>UPONOR ФИЛЬТРУЮЩИЙ НАПОЛНИТЕЛЬ ДЛЯ БИОФИЛЬТРА 60Л '1Щ</v>
          </cell>
        </row>
        <row r="3118">
          <cell r="C3118">
            <v>1050933</v>
          </cell>
          <cell r="F3118" t="str">
            <v>UPONOR КОМПЛЕКТ ДЛЯ ТЕПЛОИЗОЛЯЦИИ БИОФИЛЬТРА СЕРЫХ ВОД '1C</v>
          </cell>
        </row>
        <row r="3119">
          <cell r="C3119">
            <v>1003561</v>
          </cell>
          <cell r="F3119" t="str">
            <v>UPONOR НАКОПИТЕЛЬНАЯ ЕМКОСТЬ, 5,3М3 '1C</v>
          </cell>
        </row>
        <row r="3120">
          <cell r="C3120">
            <v>1003562</v>
          </cell>
          <cell r="F3120" t="str">
            <v>UPONOR СОЕДИНИТЕЛЬНЫЙ КОМПЛЕКТ  НАКОПИТЕЛЬНЫХ ЕМКОСТЕЙ 5,3М3, 160ММ '1C</v>
          </cell>
        </row>
        <row r="3121">
          <cell r="C3121">
            <v>1057922</v>
          </cell>
          <cell r="F3121" t="str">
            <v>UPONOR ГОРЛОВИНА ДЛЯ НАКОПИТЕЛЬНОЙ ЕМКОСТИ 560ММ '1C</v>
          </cell>
        </row>
        <row r="3122">
          <cell r="C3122">
            <v>1071312</v>
          </cell>
          <cell r="F3122" t="str">
            <v>UPONOR КОМПЛЕКТ УДЛИНЕНИЯ КОЛОДЦА ДЛЯ НАСОСА 150Л. 1М '1C</v>
          </cell>
        </row>
        <row r="3123">
          <cell r="C3123" t="str">
            <v>Запасные части для ЛОС Uponor Wehoputs и Clean</v>
          </cell>
          <cell r="F3123"/>
        </row>
        <row r="3124">
          <cell r="C3124">
            <v>1135625</v>
          </cell>
          <cell r="F3124" t="str">
            <v>USYSTEMS химический реагент WehoPuts 30л '1И</v>
          </cell>
        </row>
        <row r="3125">
          <cell r="C3125">
            <v>1135978</v>
          </cell>
          <cell r="F3125" t="str">
            <v>USYSTEMS осаждающий химический реагент Clean, 30Л '1И</v>
          </cell>
        </row>
        <row r="3126">
          <cell r="C3126">
            <v>1067029</v>
          </cell>
          <cell r="F3126" t="str">
            <v>UPONOR КОНТРОЛЛЕР JAZZ JZ20R16 '1П</v>
          </cell>
        </row>
        <row r="3127">
          <cell r="C3127">
            <v>1055834</v>
          </cell>
          <cell r="F3127" t="str">
            <v>UPONOR CLEAN I ПАНЕЛЬ УПРАВЛЕНИЯ '1П</v>
          </cell>
        </row>
        <row r="3128">
          <cell r="C3128">
            <v>1054725</v>
          </cell>
          <cell r="F3128" t="str">
            <v>UPONOR CLEAN I ЭЛЕКТРОМАГНИТНЫЙ КЛАПАН (Y5, ВЕНТИЛЯЦИЯ) '1П</v>
          </cell>
        </row>
        <row r="3129">
          <cell r="C3129">
            <v>1093083</v>
          </cell>
          <cell r="F3129" t="str">
            <v>UPONOR CLEAN I КАТУШКА 230В ДЛЯ КЛАПАНА (Y5 15W, ВЕНТИЛЯЦИЯ) '1П</v>
          </cell>
        </row>
        <row r="3130">
          <cell r="C3130">
            <v>1054727</v>
          </cell>
          <cell r="F3130" t="str">
            <v>UPONOR CLEAN I КАТУШКА 230В ДЛЯ КЛАПАНА (Y5, ВЕНТИЛЯЦИЯ) '1Щ</v>
          </cell>
        </row>
        <row r="3131">
          <cell r="C3131">
            <v>1067132</v>
          </cell>
          <cell r="F3131" t="str">
            <v>UPONOR КОРЗИНА ДЛЯ СБОРА ИЗБЫТОЧНОГО ИЛА WEHOPUTS 5-10 '1С</v>
          </cell>
        </row>
        <row r="3132">
          <cell r="C3132">
            <v>1050948</v>
          </cell>
          <cell r="F3132" t="str">
            <v>UPONOR CLEAN КОМПРЕССОР LP-80HN '1Щ</v>
          </cell>
        </row>
        <row r="3133">
          <cell r="C3133">
            <v>1050949</v>
          </cell>
          <cell r="F3133" t="str">
            <v>UPONOR CLEAN С1/Z 8/6-1/8 ПРЯМАЯ ВТУЛКА НР-РЕЗЬБА ВИНТ. СОЕД. '1П</v>
          </cell>
        </row>
        <row r="3134">
          <cell r="C3134">
            <v>1066980</v>
          </cell>
          <cell r="F3134" t="str">
            <v>UPONOR WEHOPUTS НАСОС DOMO 10VX/B SG '1П</v>
          </cell>
        </row>
        <row r="3135">
          <cell r="C3135">
            <v>1003673</v>
          </cell>
          <cell r="F3135" t="str">
            <v>UPONOR ДОЗИРУЮЩИЙ НАСОС ДЛЯ ХИМИЧЕСКОГО РЕАГЕНТА '1П</v>
          </cell>
        </row>
        <row r="3136">
          <cell r="C3136">
            <v>1003674</v>
          </cell>
          <cell r="F3136" t="str">
            <v>UPONOR CLEAN АЭРАТОР '1П</v>
          </cell>
        </row>
        <row r="3137">
          <cell r="C3137">
            <v>1003832</v>
          </cell>
          <cell r="F3137" t="str">
            <v>UPONOR CLEAN МЕМБРАНА ВЕНТИЛЯТОРА YP '1П</v>
          </cell>
        </row>
        <row r="3138">
          <cell r="C3138">
            <v>1050946</v>
          </cell>
          <cell r="F3138" t="str">
            <v>UPONOR CLEAN КОМПРЕССОР YP-50DU '1П</v>
          </cell>
        </row>
        <row r="3139">
          <cell r="C3139">
            <v>1050950</v>
          </cell>
          <cell r="F3139" t="str">
            <v>UPONOR CLEAN ПЛАСТИНА БЛОКА КЛАПАНОВ, АЛЮМИНИЕВАЯ '1П</v>
          </cell>
        </row>
        <row r="3140">
          <cell r="C3140">
            <v>1050951</v>
          </cell>
          <cell r="F3140" t="str">
            <v>UPONOR CLEAN МЕМБРАННЫЙ БЛОК (2 СТОРОНЫ) ДЛЯ LP-80HN '1П</v>
          </cell>
        </row>
        <row r="3141">
          <cell r="C3141">
            <v>1050952</v>
          </cell>
          <cell r="F3141" t="str">
            <v>UPONOR BIO ДАТЧИК ДАВЛЕНИЯ '1П</v>
          </cell>
        </row>
        <row r="3142">
          <cell r="C3142">
            <v>1050953</v>
          </cell>
          <cell r="F3142" t="str">
            <v>UPONOR CLEAN СИГНАЛЬНАЯ ЛАМПА '1П</v>
          </cell>
        </row>
        <row r="3143">
          <cell r="C3143">
            <v>1050955</v>
          </cell>
          <cell r="F3143" t="str">
            <v>UPONOR CLEAN КОНТАКТОР '1П</v>
          </cell>
        </row>
        <row r="3144">
          <cell r="C3144">
            <v>1050958</v>
          </cell>
          <cell r="F3144" t="str">
            <v>UPONOR CLEAN С1/Z 8/6-1/8 ПРЯМАЯ ВТУЛКА НР-РЕЗЬБА, ВИНТ.СОЕД. '1П</v>
          </cell>
        </row>
        <row r="3145">
          <cell r="C3145">
            <v>1050959</v>
          </cell>
          <cell r="F3145" t="str">
            <v>UPONOR CLEAN 346/А 10/8-1/4, УГЛОВОЕ ВИНТОВОЕ СОЕДИНЕНИЕ '1П</v>
          </cell>
        </row>
        <row r="3146">
          <cell r="C3146">
            <v>1050960</v>
          </cell>
          <cell r="F3146" t="str">
            <v>UPONOR CLEAN С9 8/6 Т-ОБРАЗНОЕ ВИНТОВОЕ СОЕДИНЕНИЕ '1П</v>
          </cell>
        </row>
        <row r="3147">
          <cell r="C3147">
            <v>1054715</v>
          </cell>
          <cell r="F3147" t="str">
            <v>UPONOR CLEAN КОРПУС КЛАПАНА 6011 (Y1 ДОЗИРОВАНИЕ) '1Щ</v>
          </cell>
        </row>
        <row r="3148">
          <cell r="C3148">
            <v>1054716</v>
          </cell>
          <cell r="F3148" t="str">
            <v>UPONOR CLEAN КОРПУС КЛАПАНА 6011 (Y2 ВОЗВРАТ ОСАДКА, Y3 ВЫКАЧИВАНИЕ,  Y4 ЗАКАЧИВАНИЕ) '1П</v>
          </cell>
        </row>
        <row r="3149">
          <cell r="C3149">
            <v>1054717</v>
          </cell>
          <cell r="F3149" t="str">
            <v>UPONOR CLEAN КОРПУС КЛАПАНА 6013 (Y5 ВЕНТИЛЯЦИЯ) '1П</v>
          </cell>
        </row>
        <row r="3150">
          <cell r="C3150">
            <v>1054718</v>
          </cell>
          <cell r="F3150" t="str">
            <v>UPONOR CLEAN КАТУШКА 230В ДЛЯ КЛАПАНА 6011 (Y1, Y2, Y3, Y4) '1П</v>
          </cell>
        </row>
        <row r="3151">
          <cell r="C3151">
            <v>1054719</v>
          </cell>
          <cell r="F3151" t="str">
            <v>UPONOR CLEAN  КАТУШКА 230В ДЛЯ КЛАПАНА 6013 (Y5 ВЕНТИЛЯЦИЯ) '1П</v>
          </cell>
        </row>
        <row r="3152">
          <cell r="C3152">
            <v>1054720</v>
          </cell>
          <cell r="F3152" t="str">
            <v>UPONOR CLEAN КАБЕЛЬ С ГОЛОВКОЙ ДЛЯ КЛАПАНА 6011 (Y1, Y2, Y3, Y4) '1П</v>
          </cell>
        </row>
        <row r="3153">
          <cell r="C3153">
            <v>1054721</v>
          </cell>
          <cell r="F3153" t="str">
            <v>UPONOR CLEAN КАБЕЛЬ С ГОЛОВКОЙ ДЛЯ КЛАПАНА 6013 (Y5) '1П</v>
          </cell>
        </row>
        <row r="3154">
          <cell r="C3154">
            <v>1054723</v>
          </cell>
          <cell r="F3154" t="str">
            <v>UPONOR CLEAN I АДАПТЕР ДЛЯ ИНФОРМАЦИОННОЙ ПАНЕЛИ '1П</v>
          </cell>
        </row>
        <row r="3155">
          <cell r="C3155">
            <v>1054724</v>
          </cell>
          <cell r="F3155" t="str">
            <v>UPONOR CLEAN I ЭЛЕКТРОМАГНИТНЫЙ КЛАПАН (Y1 ДОЗИРОВАНИЕ, Y2 ВОЗВРАТ ОСАДКА, Y3 ВЫКАЧИВАНИЕ,  Y4 ЗАКАЧИВАНИЕ) '1П</v>
          </cell>
        </row>
        <row r="3156">
          <cell r="C3156">
            <v>1054726</v>
          </cell>
          <cell r="F3156" t="str">
            <v>UPONOR CLEAN I КАТУШКА 230В ДЛЯ КЛАПАНА (Y1, Y2, Y3, Y4) '1П</v>
          </cell>
        </row>
        <row r="3157">
          <cell r="C3157">
            <v>1054733</v>
          </cell>
          <cell r="F3157" t="str">
            <v>UPONOR CLEAN I КНОПКА "ТЕСТ" '1П</v>
          </cell>
        </row>
        <row r="3158">
          <cell r="C3158">
            <v>1054736</v>
          </cell>
          <cell r="F3158" t="str">
            <v>UPONOR CLEAN I БЫСТРОРАЗЪЕМНОЕ СОЕДИНЕНИЕ 10ММ '1П</v>
          </cell>
        </row>
        <row r="3159">
          <cell r="C3159">
            <v>1054737</v>
          </cell>
          <cell r="F3159" t="str">
            <v>UPONOR CLEAN I БЫСТРОРАЗЪЕМНОЕ СОЕДИНЕНИЕ 8ММ '1П</v>
          </cell>
        </row>
        <row r="3160">
          <cell r="C3160">
            <v>1054738</v>
          </cell>
          <cell r="F3160" t="str">
            <v>UPONOR CLEAN I ДАТЧИК ДАВЛЕНИЯ, 10/3 MBAR 1/4" '1П</v>
          </cell>
        </row>
        <row r="3161">
          <cell r="C3161">
            <v>1055811</v>
          </cell>
          <cell r="F3161" t="str">
            <v>UPONOR CLEAN I ГОРЛОВИНА №1 РЕЗЕРВУАРА ОСАЖДЕНИЯ '1П</v>
          </cell>
        </row>
        <row r="3162">
          <cell r="C3162">
            <v>1055812</v>
          </cell>
          <cell r="F3162" t="str">
            <v>UPONOR CLEAN I ГОРЛОВИНА №2 ТЕХНОЛОГИЧЕСКОЙ КАМЕРЫ '1П</v>
          </cell>
        </row>
        <row r="3163">
          <cell r="C3163">
            <v>1055816</v>
          </cell>
          <cell r="F3163" t="str">
            <v>UPONOR CLEAN I  УПЛОТНИТЕЛЬНОЕ КОЛЬЦО №1 ДЛЯ ГОРЛОВИНЫ РЕЗЕРВУАРА ОСАЖДЕНИЯ '1П</v>
          </cell>
        </row>
        <row r="3164">
          <cell r="C3164">
            <v>1055817</v>
          </cell>
          <cell r="F3164" t="str">
            <v>UPONOR CLEAN I  УПЛОТНИТЕЛЬНОЕ КОЛЬЦО №2 ДЛЯ ГОРЛОВИНЫ ТЕХНОЛОГИЧЕСКОЙ КАМЕРЫ '1П</v>
          </cell>
        </row>
        <row r="3165">
          <cell r="C3165">
            <v>1055826</v>
          </cell>
          <cell r="F3165" t="str">
            <v>UPONOR CLEAN I МОДУЛЬ ЗАКАЧИВАНИЯ ВОДЫ '1П</v>
          </cell>
        </row>
        <row r="3166">
          <cell r="C3166">
            <v>1055827</v>
          </cell>
          <cell r="F3166" t="str">
            <v>UPONOR CLEAN I  МОДУЛЬ ПЕРЕКАЧИВАНИЯ АКТИВНОГО ИЛА '1П</v>
          </cell>
        </row>
        <row r="3167">
          <cell r="C3167">
            <v>1055828</v>
          </cell>
          <cell r="F3167" t="str">
            <v>UPONOR CLEAN I МОДУЛЬ ВЫКАЧИВАНИЯ ВОДЫ '1П</v>
          </cell>
        </row>
        <row r="3168">
          <cell r="C3168">
            <v>1055829</v>
          </cell>
          <cell r="F3168" t="str">
            <v>UPONOR CLEAN I АЭРАТОР '1П</v>
          </cell>
        </row>
        <row r="3169">
          <cell r="C3169">
            <v>1055830</v>
          </cell>
          <cell r="F3169" t="str">
            <v>UPONOR CLEAN I ТРУБКА ЗАПУСКА '1П</v>
          </cell>
        </row>
        <row r="3170">
          <cell r="C3170">
            <v>1055831</v>
          </cell>
          <cell r="F3170" t="str">
            <v>UPONOR CLEAN I  ПНЕВМАТИЧЕСКИЙ ДОЗИРУЮЩИЙ НАСОС '1П</v>
          </cell>
        </row>
        <row r="3171">
          <cell r="C3171">
            <v>1055832</v>
          </cell>
          <cell r="F3171" t="str">
            <v>UPONOR CLEAN I  ВЕДРО ДЛЯ ХИМИКАТА 20Л '1П</v>
          </cell>
        </row>
        <row r="3172">
          <cell r="C3172">
            <v>1066961</v>
          </cell>
          <cell r="F3172" t="str">
            <v>UPONOR WEHOPUTS КОМПРЕССОР EL-60N '1С</v>
          </cell>
        </row>
        <row r="3173">
          <cell r="C3173">
            <v>1066962</v>
          </cell>
          <cell r="F3173" t="str">
            <v>UPONOR WEHOPUTS КОМПРЕССОР EL-S-80-17 '1С</v>
          </cell>
        </row>
        <row r="3174">
          <cell r="C3174">
            <v>1066965</v>
          </cell>
          <cell r="F3174" t="str">
            <v>UPONOR WEHOPUTS КОМПЛЕКТ МЕМБРАН EL-60N '1И</v>
          </cell>
        </row>
        <row r="3175">
          <cell r="C3175">
            <v>1066966</v>
          </cell>
          <cell r="F3175" t="str">
            <v>UPONOR WEHOPUTS КОМПЛЕКТ ФИЛЬТРОВ EL60N/EL-S-80-17 '1И</v>
          </cell>
        </row>
        <row r="3176">
          <cell r="C3176">
            <v>1066967</v>
          </cell>
          <cell r="F3176" t="str">
            <v>UPONOR WEHOPUTS КОМПЛЕКТ МЕМБРАН EL-S-80-17 '1И</v>
          </cell>
        </row>
        <row r="3177">
          <cell r="C3177">
            <v>1066977</v>
          </cell>
          <cell r="F3177" t="str">
            <v>UPONOR WEHOPUTS НАСОС DOC-1 С КАБЕЛЕМ 5М '1С</v>
          </cell>
        </row>
        <row r="3178">
          <cell r="C3178">
            <v>1066978</v>
          </cell>
          <cell r="F3178" t="str">
            <v>UPONOR WEHOPUTS НАСОС DOMO 7VX/B SG '1С</v>
          </cell>
        </row>
        <row r="3179">
          <cell r="C3179">
            <v>1066979</v>
          </cell>
          <cell r="F3179" t="str">
            <v>UPONOR WEHOPUTS НАСОС DOMO 7VX '1С</v>
          </cell>
        </row>
        <row r="3180">
          <cell r="C3180">
            <v>1066981</v>
          </cell>
          <cell r="F3180" t="str">
            <v>UPONOR WEHOPUTS НАСОС DOMO 10VX/B '1С</v>
          </cell>
        </row>
        <row r="3181">
          <cell r="C3181">
            <v>1066984</v>
          </cell>
          <cell r="F3181" t="str">
            <v>UPONOR WEHOPUTS НАСОС ДЛЯ ХИМ.РЕАГЕНТА PR18 '1П</v>
          </cell>
        </row>
        <row r="3182">
          <cell r="C3182">
            <v>1067004</v>
          </cell>
          <cell r="F3182" t="str">
            <v>UPONOR WEHOPUTS НАСОС DOC-1 С КАБЕЛЕМ 2,7М '1С</v>
          </cell>
        </row>
        <row r="3183">
          <cell r="C3183">
            <v>1067014</v>
          </cell>
          <cell r="F3183" t="str">
            <v>UPONOR КОНТРОЛЬНЫЙ ЦЕНТР ВЕХОПУТС 5-10 1Х10A '1С</v>
          </cell>
        </row>
        <row r="3184">
          <cell r="C3184">
            <v>1066993</v>
          </cell>
          <cell r="F3184" t="str">
            <v>WEHOPUTS 5-20 СИГНАЛЬНАЯ ЛАМПА E27 LED 4W '1П</v>
          </cell>
        </row>
        <row r="3185">
          <cell r="C3185">
            <v>1066973</v>
          </cell>
          <cell r="F3185" t="str">
            <v>WP ЗАПАСНЫЕ ЧАСТИ '1П</v>
          </cell>
        </row>
        <row r="3186">
          <cell r="C3186" t="str">
            <v>Системы напорных трубопроводов</v>
          </cell>
          <cell r="F3186"/>
        </row>
        <row r="3187">
          <cell r="C3187">
            <v>1051814</v>
          </cell>
          <cell r="F3187" t="str">
            <v>UPONOR ТРУБА НАПОРНАЯ В БУХТАХ Д.16*2,0ММ 25М PN12,5 ПЭ80 SDR11 '1C</v>
          </cell>
        </row>
        <row r="3188">
          <cell r="C3188">
            <v>1051815</v>
          </cell>
          <cell r="F3188" t="str">
            <v>UPONOR ТРУБА НАПОРНАЯ В БУХТАХ Д.20*2,0ММ 25М PN12,5 ПЭ80 SDR11 '1C</v>
          </cell>
        </row>
        <row r="3189">
          <cell r="C3189">
            <v>1051816</v>
          </cell>
          <cell r="F3189" t="str">
            <v>UPONOR ТРУБА НАПОРНАЯ В БУХТАХ Д.25*2,3ММ 25М PN12,5 ПЭ80 SDR11 '1C</v>
          </cell>
        </row>
        <row r="3190">
          <cell r="C3190">
            <v>1051817</v>
          </cell>
          <cell r="F3190" t="str">
            <v>UPONOR ТРУБА НАПОРНАЯ В БУХТАХ Д.32*3,0ММ 25М PN12,5 ПЭ80 SDR11 '1C</v>
          </cell>
        </row>
        <row r="3191">
          <cell r="C3191">
            <v>1051818</v>
          </cell>
          <cell r="F3191" t="str">
            <v>UPONOR ТРУБА НАПОРНАЯ В БУХТАХ Д.40*3,7ММ 25М PN12,5 ПЭ80 SDR11 '1C</v>
          </cell>
        </row>
        <row r="3192">
          <cell r="C3192">
            <v>1051819</v>
          </cell>
          <cell r="F3192" t="str">
            <v>UPONOR ТРУБА НАПОРНАЯ В БУХТАХ Д.16*2,0ММ 50М PN12,5 ПЭ80 SDR11 '1C</v>
          </cell>
        </row>
        <row r="3193">
          <cell r="C3193">
            <v>1051820</v>
          </cell>
          <cell r="F3193" t="str">
            <v>UPONOR ТРУБА НАПОРНАЯ В БУХТАХ Д.20*2,0ММ 50М PN12,5 ПЭ80 SDR11 '1C</v>
          </cell>
        </row>
        <row r="3194">
          <cell r="C3194">
            <v>1051821</v>
          </cell>
          <cell r="F3194" t="str">
            <v>UPONOR ТРУБА НАПОРНАЯ В БУХТАХ Д.25*2,3ММ 50М PN12,5 ПЭ80 SDR11 '1C</v>
          </cell>
        </row>
        <row r="3195">
          <cell r="C3195">
            <v>1051822</v>
          </cell>
          <cell r="F3195" t="str">
            <v>UPONOR ТРУБА НАПОРНАЯ В БУХТАХ Д.32*3,0ММ 50М PN12,5 ПЭ80 SDR11 '1C</v>
          </cell>
        </row>
        <row r="3196">
          <cell r="C3196">
            <v>1051823</v>
          </cell>
          <cell r="F3196" t="str">
            <v>UPONOR ТРУБА НАПОРНАЯ В БУХТАХ Д.40*3,7ММ 50М PN12,5 ПЭ80 SDR11 '1C</v>
          </cell>
        </row>
        <row r="3197">
          <cell r="C3197">
            <v>1051824</v>
          </cell>
          <cell r="F3197" t="str">
            <v>UPONOR ТРУБА НАПОРНАЯ В БУХТАХ Д.50*4,6ММ 50М PN12,5 ПЭ80 SDR11 '1C</v>
          </cell>
        </row>
        <row r="3198">
          <cell r="C3198">
            <v>1051825</v>
          </cell>
          <cell r="F3198" t="str">
            <v>UPONOR ТРУБА НАПОРНАЯ В БУХТАХ Д.63*5,8ММ 50М PN12,5 ПЭ80 SDR11 '1C</v>
          </cell>
        </row>
        <row r="3199">
          <cell r="C3199">
            <v>1051826</v>
          </cell>
          <cell r="F3199" t="str">
            <v>UPONOR ТРУБА НАПОРНАЯ В БУХТАХ Д.75*6,8ММ 50М PN12,5 ПЭ80 SDR11 '1C</v>
          </cell>
        </row>
        <row r="3200">
          <cell r="C3200">
            <v>1051827</v>
          </cell>
          <cell r="F3200" t="str">
            <v>UPONOR ТРУБА НАПОРНАЯ В БУХТАХ Д.90*8,2ММ 50М PN12,5 ПЭ80 SDR11 '1C</v>
          </cell>
        </row>
        <row r="3201">
          <cell r="C3201">
            <v>1051829</v>
          </cell>
          <cell r="F3201" t="str">
            <v>UPONOR ТРУБА НАПОРНАЯ В БУХТАХ Д.16*2,0ММ 100М PN12,5 ПЭ80 SDR11 '1C</v>
          </cell>
        </row>
        <row r="3202">
          <cell r="C3202">
            <v>1051830</v>
          </cell>
          <cell r="F3202" t="str">
            <v>UPONOR ТРУБА НАПОРНАЯ В БУХТАХ Д.20*2,0ММ 100М PN12,5 ПЭ80 SDR11 '1А</v>
          </cell>
        </row>
        <row r="3203">
          <cell r="C3203">
            <v>1051831</v>
          </cell>
          <cell r="F3203" t="str">
            <v>UPONOR ТРУБА НАПОРНАЯ В БУХТАХ Д.25*2,3ММ 100М PN12,5 ПЭ80 SDR11 '1А</v>
          </cell>
        </row>
        <row r="3204">
          <cell r="C3204">
            <v>1051832</v>
          </cell>
          <cell r="F3204" t="str">
            <v>UPONOR ТРУБА НАПОРНАЯ В БУХТАХ Д.32*3,0ММ 100М PN12,5 ПЭ80 SDR11 '1И</v>
          </cell>
        </row>
        <row r="3205">
          <cell r="C3205">
            <v>1051833</v>
          </cell>
          <cell r="F3205" t="str">
            <v>UPONOR ТРУБА НАПОРНАЯ В БУХТАХ Д.40*3,7ММ 100М PN12,5 ПЭ80 SDR11 '1C</v>
          </cell>
        </row>
        <row r="3206">
          <cell r="C3206">
            <v>1051834</v>
          </cell>
          <cell r="F3206" t="str">
            <v>UPONOR ТРУБА НАПОРНАЯ В БУХТАХ Д.50*4,6ММ 100М PN12,5 ПЭ80 SDR11 '1C</v>
          </cell>
        </row>
        <row r="3207">
          <cell r="C3207">
            <v>1051835</v>
          </cell>
          <cell r="F3207" t="str">
            <v>UPONOR ТРУБА НАПОРНАЯ В БУХТАХ Д.63*5,8ММ 100М PN12,5 ПЭ80 SDR11 '1C</v>
          </cell>
        </row>
        <row r="3208">
          <cell r="C3208">
            <v>1051836</v>
          </cell>
          <cell r="F3208" t="str">
            <v>UPONOR ТРУБА НАПОРНАЯ В БУХТАХ Д.75*6,8ММ 100М PN12,5 ПЭ80 SDR11 '1C</v>
          </cell>
        </row>
        <row r="3209">
          <cell r="C3209">
            <v>1051837</v>
          </cell>
          <cell r="F3209" t="str">
            <v>UPONOR ТРУБА НАПОРНАЯ В БУХТАХ Д.90*8,2ММ 100М PN12,5 ПЭ80 SDR11 '1C</v>
          </cell>
        </row>
        <row r="3210">
          <cell r="C3210">
            <v>1051840</v>
          </cell>
          <cell r="F3210" t="str">
            <v>UPONOR ТРУБА НАПОРНАЯ В БУХТАХ Д.20*2,0ММ 200М PN12,5 ПЭ80 SDR11 '1C</v>
          </cell>
        </row>
        <row r="3211">
          <cell r="C3211">
            <v>1051841</v>
          </cell>
          <cell r="F3211" t="str">
            <v>UPONOR ТРУБА НАПОРНАЯ В БУХТАХ Д.25*2,3ММ 200М PN12,5 ПЭ80 SDR11 '1C</v>
          </cell>
        </row>
        <row r="3212">
          <cell r="C3212">
            <v>1051842</v>
          </cell>
          <cell r="F3212" t="str">
            <v>UPONOR ТРУБА НАПОРНАЯ В БУХТАХ Д.32*3,0ММ 200М PN12,5 ПЭ80 SDR11 '1C</v>
          </cell>
        </row>
        <row r="3213">
          <cell r="C3213">
            <v>1051843</v>
          </cell>
          <cell r="F3213" t="str">
            <v>UPONOR ТРУБА НАПОРНАЯ В БУХТАХ Д.40*3,7ММ 200М PN12,5 ПЭ80 SDR11 '1C</v>
          </cell>
        </row>
        <row r="3214">
          <cell r="C3214">
            <v>1051844</v>
          </cell>
          <cell r="F3214" t="str">
            <v>UPONOR ТРУБА НАПОРНАЯ В БУХТАХ Д.50*4,6ММ 200М PN12,5 ПЭ80 SDR11 '1C</v>
          </cell>
        </row>
        <row r="3215">
          <cell r="C3215">
            <v>1051845</v>
          </cell>
          <cell r="F3215" t="str">
            <v>UPONOR ТРУБА НАПОРНАЯ В БУХТАХ Д.16*2,0ММ 300М PN12,5 ПЭ80 SDR11 '1C</v>
          </cell>
        </row>
        <row r="3216">
          <cell r="C3216">
            <v>1051846</v>
          </cell>
          <cell r="F3216" t="str">
            <v>UPONOR ТРУБА НАПОРНАЯ В БУХТАХ Д.32*3,0ММ 300М PN12,5 ПЭ80 SDR11 '1C</v>
          </cell>
        </row>
        <row r="3217">
          <cell r="C3217">
            <v>1051847</v>
          </cell>
          <cell r="F3217" t="str">
            <v>UPONOR ТРУБА НАПОРНАЯ В БУХТАХ Д.40*3,7ММ 300М PN12,5 ПЭ80 SDR11 '1C</v>
          </cell>
        </row>
        <row r="3218">
          <cell r="C3218">
            <v>1051849</v>
          </cell>
          <cell r="F3218" t="str">
            <v>UPONOR ТРУБА НАПОРНАЯ В БУХТАХ Д.40*3,7ММ 400М PN12,5 ПЭ80 SDR11 '1Щ</v>
          </cell>
        </row>
        <row r="3219">
          <cell r="C3219">
            <v>1051850</v>
          </cell>
          <cell r="F3219" t="str">
            <v>UPONOR ТРУБА НАПОРНАЯ В БУХТАХ Д.40*3,7ММ 500М PN12,5 ПЭ80 SDR11 '1Щ</v>
          </cell>
        </row>
        <row r="3220">
          <cell r="C3220">
            <v>1051863</v>
          </cell>
          <cell r="F3220" t="str">
            <v>UPONOR ТРУБА НАПОРНАЯ В БУХТАХ 32*3,0ММ 6М PN12,5 PE80 SDR11 '1C</v>
          </cell>
        </row>
        <row r="3221">
          <cell r="C3221">
            <v>1051864</v>
          </cell>
          <cell r="F3221" t="str">
            <v>UPONOR ТРУБА НАПОРНАЯ В БУХТАХ 50*4,6ММ 6М PN12,5 PE80 SDR11 '1C</v>
          </cell>
        </row>
        <row r="3222">
          <cell r="C3222">
            <v>1051865</v>
          </cell>
          <cell r="F3222" t="str">
            <v>UPONOR ТРУБА НАПОРНАЯ В БУХТАХ 63*5,8ММ 6М PN12,5 PE80 SDR11 '1C</v>
          </cell>
        </row>
        <row r="3223">
          <cell r="C3223">
            <v>1051867</v>
          </cell>
          <cell r="F3223" t="str">
            <v>UPONOR ТРУБА НАПОРНАЯ В БУХТАХ 50*3,0ММ 100М PN8 PE80 SDR17 ДЛЯ КАНАЛИЗАЦИИ '1C</v>
          </cell>
        </row>
        <row r="3224">
          <cell r="C3224">
            <v>1051869</v>
          </cell>
          <cell r="F3224" t="str">
            <v>UPONOR ТРУБА НАПОРНАЯ В БУХТАХ 40*3,7ММ 200М PN12,5 PE80 SDR11 ДЛЯ КАНАЛИЗАЦИИ '1C</v>
          </cell>
        </row>
        <row r="3225">
          <cell r="C3225">
            <v>1051870</v>
          </cell>
          <cell r="F3225" t="str">
            <v>UPONOR ТРУБА НАПОРНАЯ В БУХТАХ 40*3,7ММ 100М PN12,5 PE80 SDR11 ДЛЯ КАНАЛИЗАЦИИ '1C</v>
          </cell>
        </row>
        <row r="3226">
          <cell r="C3226">
            <v>1051871</v>
          </cell>
          <cell r="F3226" t="str">
            <v>UPONOR ТРУБА НАПОРНАЯ В БУХТАХ 50*4,6ММ 200М PN12,5 PE80 SDR11 ДЛЯ КАНАЛИЗАЦИИ '1C</v>
          </cell>
        </row>
        <row r="3227">
          <cell r="C3227">
            <v>1051872</v>
          </cell>
          <cell r="F3227" t="str">
            <v>UPONOR ТРУБА НАПОРНАЯ В БУХТАХ 50*4,6ММ 100М PN12,5 PE80 SDR11 ДЛЯ КАНАЛИЗАЦИИ '1C</v>
          </cell>
        </row>
        <row r="3228">
          <cell r="C3228">
            <v>1051873</v>
          </cell>
          <cell r="F3228" t="str">
            <v>UPONOR ТРУБА НАПОРНАЯ В БУХТАХ 63*5,8ММ 100М PN12,5 PE80 SDR11 ДЛЯ КАНАЛИЗАЦИИ '1C</v>
          </cell>
        </row>
        <row r="3229">
          <cell r="C3229">
            <v>1004710</v>
          </cell>
          <cell r="F3229" t="str">
            <v>UPONOR PROFUSE ТРУБА НАПОРНАЯ ДЛЯ ВОДОСНАБЖЕНИЯ Д.63*3,8ММ 6M PN10 ПЭ100 RC SDR17 ГОЛУБАЯ '1С</v>
          </cell>
        </row>
        <row r="3230">
          <cell r="C3230">
            <v>1004711</v>
          </cell>
          <cell r="F3230" t="str">
            <v>UPONOR PROFUSE ТРУБА НАПОРНАЯ ДЛЯ ВОДОСНАБЖЕНИЯ Д.75*4,5ММ 6M PN10 ПЭ100 RC SDR17 ГОЛУБАЯ '1С</v>
          </cell>
        </row>
        <row r="3231">
          <cell r="C3231">
            <v>1004712</v>
          </cell>
          <cell r="F3231" t="str">
            <v>UPONOR PROFUSE ТРУБА НАПОРНАЯ ДЛЯ ВОДОСНАБЖЕНИЯ Д.110*6,6ММ 6M PN10 ПЭ100 RC SDR17 ГОЛУБАЯ '1С</v>
          </cell>
        </row>
        <row r="3232">
          <cell r="C3232">
            <v>1004714</v>
          </cell>
          <cell r="F3232" t="str">
            <v>UPONOR PROFUSE ТРУБА НАПОРНАЯ ДЛЯ ВОДОСНАБЖЕНИЯ Д.160*9,5ММ 6M PN10 ПЭ100 RC SDR17 ГОЛУБАЯ '1С</v>
          </cell>
        </row>
        <row r="3233">
          <cell r="C3233">
            <v>1004719</v>
          </cell>
          <cell r="F3233" t="str">
            <v>UPONOR PROFUSE ТРУБА НАПОРНАЯ ДЛЯ ВОДОСНАБЖЕНИЯ Д.63*3,8ММ 12M PN10 ПЭ100 RC SDR17 ГОЛУБАЯ '1С</v>
          </cell>
        </row>
        <row r="3234">
          <cell r="C3234">
            <v>1004721</v>
          </cell>
          <cell r="F3234" t="str">
            <v>UPONOR PROFUSE ТРУБА НАПОРНАЯ ДЛЯ ВОДОСНАБЖЕНИЯ Д.75*4,5ММ 12M PN10 ПЭ100 RC SDR17 ГОЛУБАЯ '1С</v>
          </cell>
        </row>
        <row r="3235">
          <cell r="C3235">
            <v>1004723</v>
          </cell>
          <cell r="F3235" t="str">
            <v xml:space="preserve"> UPONOR PROFUSE ТРУБА НАПОРНАЯ ДЛЯ ВОДОСНАБЖЕНИЯ Д.90*5,4ММ 12M PN10 ПЭ100 RC SDR17 ГОЛУБАЯ '1С</v>
          </cell>
        </row>
        <row r="3236">
          <cell r="C3236">
            <v>1004725</v>
          </cell>
          <cell r="F3236" t="str">
            <v>UPONOR PROFUSE ТРУБА НАПОРНАЯ ДЛЯ ВОДОСНАБЖЕНИЯ Д.110*6,6ММ 12M PN10 ПЭ100 RC SDR17 ГОЛУБАЯ '1С</v>
          </cell>
        </row>
        <row r="3237">
          <cell r="C3237">
            <v>1004824</v>
          </cell>
          <cell r="F3237" t="str">
            <v xml:space="preserve"> UPONOR PROFUSE ТРУБА НАПОРНАЯ ДЛЯ ВОДОСНАБЖЕНИЯ Д.125*7,4ММ 12M PN10 ПЭ100 RC SDR17 ГОЛУБАЯ '1С</v>
          </cell>
        </row>
        <row r="3238">
          <cell r="C3238">
            <v>1004727</v>
          </cell>
          <cell r="F3238" t="str">
            <v>UPONOR PROFUSE ТРУБА НАПОРНАЯ ДЛЯ ВОДОСНАБЖЕНИЯ Д.140*8,3ММ 12M PN10 ПЭ100 RC SDR17 ГОЛУБАЯ '1С</v>
          </cell>
        </row>
        <row r="3239">
          <cell r="C3239">
            <v>1004729</v>
          </cell>
          <cell r="F3239" t="str">
            <v>UPONOR PROFUSE ТРУБА НАПОРНАЯ ДЛЯ ВОДОСНАБЖЕНИЯ Д.160*9,5ММ 12M PN10 ПЭ100 RC SDR17 ГОЛУБАЯ '1С</v>
          </cell>
        </row>
        <row r="3240">
          <cell r="C3240">
            <v>1004744</v>
          </cell>
          <cell r="F3240" t="str">
            <v>UPONOR PROFUSE ТРУБА НАПОРНАЯ ДЛЯ ВОДОСНАБЖЕНИЯ Д.63*5,8ММ 12M PN16 ПЭ100 RC SDR11 ГОЛУБАЯ '1C</v>
          </cell>
        </row>
        <row r="3241">
          <cell r="C3241">
            <v>1004745</v>
          </cell>
          <cell r="F3241" t="str">
            <v xml:space="preserve"> UPONOR PROFUSE ТРУБА НАПОРНАЯ ДЛЯ ВОДОСНАБЖЕНИЯ Д.75*6,8ММ 12M PN16 ПЭ100 RC SDR11 ГОЛУБАЯ '1C </v>
          </cell>
        </row>
        <row r="3242">
          <cell r="C3242">
            <v>1004746</v>
          </cell>
          <cell r="F3242" t="str">
            <v xml:space="preserve"> UPONOR PROFUSE ТРУБА НАПОРНАЯ ДЛЯ ВОДОСНАБЖЕНИЯ Д.90*8,2ММ 12M PN16 ПЭ100 RC SDR11 ГОЛУБАЯ '1C </v>
          </cell>
        </row>
        <row r="3243">
          <cell r="C3243">
            <v>1004747</v>
          </cell>
          <cell r="F3243" t="str">
            <v>UPONOR PROFUSE ТРУБА НАПОРНАЯ ДЛЯ ВОДОСНАБЖЕНИЯ Д.110*10ММ 12M PN16 ПЭ100 RC SDR11 ГОЛУБАЯ '1С</v>
          </cell>
        </row>
        <row r="3244">
          <cell r="C3244">
            <v>1004826</v>
          </cell>
          <cell r="F3244" t="str">
            <v>UPONOR PROFUSE ТРУБА НАПОРНАЯ ДЛЯ ВОДОСНАБЖЕНИЯ Д.125*11,4ММ 12M PN16 ПЭ100 RC SDR11 ГОЛУБАЯ '1С</v>
          </cell>
        </row>
        <row r="3245">
          <cell r="C3245">
            <v>1004750</v>
          </cell>
          <cell r="F3245" t="str">
            <v>UPONOR PROFUSE ТРУБА НАПОРНАЯ ДЛЯ ВОДОСНАБЖЕНИЯ Д.160*14,6ММ 12M PN16 ПЭ100 RC SDR11 ГОЛУБАЯ '1C</v>
          </cell>
        </row>
        <row r="3246">
          <cell r="C3246">
            <v>1004762</v>
          </cell>
          <cell r="F3246" t="str">
            <v>UPONOR PROFUSE ТРУБА НАПОРНАЯ ДЛЯ ВОДОСНАБЖЕНИЯ В БУХТАХ Д.63*3,8ММ 100M PN10 ПЭ100 RC SDR17 ГОЛУБАЯ '1C</v>
          </cell>
        </row>
        <row r="3247">
          <cell r="C3247">
            <v>1004763</v>
          </cell>
          <cell r="F3247" t="str">
            <v>UPONOR PROFUSE ТРУБА НАПОРНАЯ ДЛЯ ВОДОСНАБЖЕНИЯ В БУХТАХ Д.75*4,5ММ 100M PN10 ПЭ100 RC SDR17 ГОЛУБАЯ '1C</v>
          </cell>
        </row>
        <row r="3248">
          <cell r="C3248">
            <v>1004764</v>
          </cell>
          <cell r="F3248" t="str">
            <v xml:space="preserve"> UPONOR PROFUSE ТРУБА НАПОРНАЯ ДЛЯ ВОДОСНАБЖЕНИЯ В БУХТАХ Д.90*5,4ММ 100M PN10 ПЭ100 RC SDR17 ГОЛУБАЯ '1С</v>
          </cell>
        </row>
        <row r="3249">
          <cell r="C3249">
            <v>1004765</v>
          </cell>
          <cell r="F3249" t="str">
            <v>UPONOR PROFUSE ТРУБА НАПОРНАЯ ДЛЯ ВОДОСНАБЖЕНИЯ В БУХТАХ Д.110*6,6ММ 100M PN10 ПЭ100 RC SDR17 ГОЛУБАЯ '1С</v>
          </cell>
        </row>
        <row r="3250">
          <cell r="C3250">
            <v>1004766</v>
          </cell>
          <cell r="F3250" t="str">
            <v xml:space="preserve"> UPONOR PROFUSE ТРУБА НАПОРНАЯ ДЛЯ ВОДОСНАБЖЕНИЯ В БУХТАХ Д.63*5,8ММ 100M PN10 ПЭ100 RC SDR17 ГОЛУБАЯ '1C</v>
          </cell>
        </row>
        <row r="3251">
          <cell r="C3251">
            <v>1051958</v>
          </cell>
          <cell r="F3251" t="str">
            <v>UPONOR PROFUSE ТРУБА НАПОРНАЯ ДЛЯ ВОДОСНАБЖЕНИЯ Д.63*5,8ММ 12M PN16 ПЭ100 SDR11 ГОЛУБАЯ '1Щ</v>
          </cell>
        </row>
        <row r="3252">
          <cell r="C3252">
            <v>1051959</v>
          </cell>
          <cell r="F3252" t="str">
            <v xml:space="preserve"> UPONOR PROFUSE ТРУБА НАПОРНАЯ ДЛЯ ВОДОСНАБЖЕНИЯ Д.75*6,8ММ 12M PN16 ПЭ100 SDR11 ГОЛУБАЯ '1Щ</v>
          </cell>
        </row>
        <row r="3253">
          <cell r="C3253">
            <v>1051960</v>
          </cell>
          <cell r="F3253" t="str">
            <v xml:space="preserve"> UPONOR PROFUSE ТРУБА НАПОРНАЯ ДЛЯ ВОДОСНАБЖЕНИЯ Д.90*8,2ММ 12M PN16 ПЭ100 SDR11 ГОЛУБАЯ '1Щ</v>
          </cell>
        </row>
        <row r="3254">
          <cell r="C3254">
            <v>1051964</v>
          </cell>
          <cell r="F3254" t="str">
            <v>UPONOR PROFUSE ТРУБА НАПОРНАЯ ДЛЯ ВОДОСНАБЖЕНИЯ Д.160*14,6ММ 12M PN16 ПЭ100 SDR11 ГОЛУБАЯ '1Щ</v>
          </cell>
        </row>
        <row r="3255">
          <cell r="C3255">
            <v>1051976</v>
          </cell>
          <cell r="F3255" t="str">
            <v>UPONOR PROFUSE ТРУБА НАПОРНАЯ ДЛЯ ВОДОСНАБЖЕНИЯ В БУХТАХ Д.63*3,8ММ 100M PN10 ПЭ100 SDR17 ГОЛУБАЯ '1Щ</v>
          </cell>
        </row>
        <row r="3256">
          <cell r="C3256">
            <v>1051977</v>
          </cell>
          <cell r="F3256" t="str">
            <v>UPONOR PROFUSE ТРУБА НАПОРНАЯ ДЛЯ ВОДОСНАБЖЕНИЯ В БУХТАХ Д.75*4,5ММ 100M PN10 ПЭ100 SDR17 ГОЛУБАЯ '1Щ</v>
          </cell>
        </row>
        <row r="3257">
          <cell r="C3257">
            <v>1051986</v>
          </cell>
          <cell r="F3257" t="str">
            <v xml:space="preserve"> UPONOR PROFUSE ТРУБА НАПОРНАЯ ДЛЯ ВОДОСНАБЖЕНИЯ В БУХТАХ Д.63*5,8ММ 100M PN10 ПЭ100 SDR17 ГОЛУБАЯ '1Щ</v>
          </cell>
        </row>
        <row r="3258">
          <cell r="C3258">
            <v>1046821</v>
          </cell>
          <cell r="F3258" t="str">
            <v>UPONOR ТРУБА НАПОРНАЯ ДЛЯ ВОДОСНАБЖЕНИЯ Д.110*6,6ММ 12М PN10 ПЭ100 SDR17 '1С</v>
          </cell>
        </row>
        <row r="3259">
          <cell r="C3259">
            <v>1057386</v>
          </cell>
          <cell r="F3259" t="str">
            <v>UPONOR ТРУБА НАПОРНАЯ ДЛЯ ВОДОСНАБЖЕНИЯ Д.160*9,5ММ 12М PN10 ПЭ100 SDR17 '1С</v>
          </cell>
        </row>
        <row r="3260">
          <cell r="C3260">
            <v>1051906</v>
          </cell>
          <cell r="F3260" t="str">
            <v>UPONOR ТРУБА НАПОРНАЯ ДЛЯ ВОДОСНАБЖЕНИЯ В БУХТАХ Д.63*3,8ММ 100M PN10 ПЭ100 SDR17 ГОЛУБАЯ '1C</v>
          </cell>
        </row>
        <row r="3261">
          <cell r="C3261">
            <v>1051907</v>
          </cell>
          <cell r="F3261" t="str">
            <v>UPONOR  ТРУБА НАПОРНАЯ ДЛЯ ВОДОСНАБЖЕНИЯ В БУХТАХ Д.75*4,5ММ 100M PN10 ПЭ100 SDR17 '1C</v>
          </cell>
        </row>
        <row r="3262">
          <cell r="C3262">
            <v>1051908</v>
          </cell>
          <cell r="F3262" t="str">
            <v>UPONOR  ТРУБА НАПОРНАЯ ДЛЯ ВОДОСНАБЖЕНИЯ В БУХТАХ Д.90*5,4ММ 100M PN10 ПЭ100 SDR17 '1C</v>
          </cell>
        </row>
        <row r="3263">
          <cell r="C3263">
            <v>1051909</v>
          </cell>
          <cell r="F3263" t="str">
            <v>UPONOR ТРУБА НАПОРНАЯ ДЛЯ ВОДОСНАБЖЕНИЯ В БУХТАХ Д.110*6,6ММ 100M PN10 ПЭ100 SDR17 '1C</v>
          </cell>
        </row>
        <row r="3264">
          <cell r="C3264">
            <v>1051910</v>
          </cell>
          <cell r="F3264" t="str">
            <v>UPONOR ТРУБА НАПОРНАЯ ДЛЯ ВОДОСНАБЖЕНИЯ В БУХТАХ Д.63*3,8ММ 200M PN10 ПЭ100 SDR17 '1C</v>
          </cell>
        </row>
        <row r="3265">
          <cell r="C3265">
            <v>1055521</v>
          </cell>
          <cell r="F3265" t="str">
            <v>UPONOR ТРУБА НАПОРНАЯ ДЛЯ ВОДОСНАБЖЕНИЯ В БУХТАХ Д.20*2ММ 300M PN12,5 ПЭ80 SDR11 '1C</v>
          </cell>
        </row>
        <row r="3266">
          <cell r="C3266">
            <v>1055523</v>
          </cell>
          <cell r="F3266" t="str">
            <v>UPONOR ТРУБА НАПОРНАЯ ДЛЯ ВОДОСНАБЖЕНИЯ В БУХТАХ Д.25*2,3ММ 300M PN12,5 ПЭ80 SDR11 '1C</v>
          </cell>
        </row>
        <row r="3267">
          <cell r="C3267">
            <v>1068210</v>
          </cell>
          <cell r="F3267" t="str">
            <v>UPONOR ТРУБА НАПОРНАЯ ДЛЯ ВОДОСНАБЖЕНИЯ В БУХТАХ Д.63*5,8ММ 200M PN12,5 ПЭ80 SDR11 '1C</v>
          </cell>
        </row>
        <row r="3268">
          <cell r="C3268">
            <v>1052067</v>
          </cell>
          <cell r="F3268" t="str">
            <v>UPONOR PROFUSE ТРУБА НАПОРНАЯ ДЛЯ КАНАЛИЗАЦИИ В БУХТАХ Д.90*5,4ММ 100M PN10 ПЭ100 SDR17 КОРИЧНЕВАЯ '1Щ</v>
          </cell>
        </row>
        <row r="3269">
          <cell r="C3269">
            <v>1051994</v>
          </cell>
          <cell r="F3269" t="str">
            <v>UPONOR ТРУБА НАПОРНАЯ ДЛЯ КАНАЛИЗАЦИИ Д.110*6,6ММ 12M PN10 ПЭ100 SDR17  '1C</v>
          </cell>
        </row>
        <row r="3270">
          <cell r="C3270">
            <v>1068252</v>
          </cell>
          <cell r="F3270" t="str">
            <v>UPONOR ТРУБА НАПОРНАЯ ДЛЯ КАНАЛИЗАЦИИ Д.140*8,3ММ 12M PN10 ПЭ100 SDR17  '1C</v>
          </cell>
        </row>
        <row r="3271">
          <cell r="C3271">
            <v>1068256</v>
          </cell>
          <cell r="F3271" t="str">
            <v xml:space="preserve"> UPONOR ТРУБА НАПОРНАЯ ДЛЯ КАНАЛИЗАЦИИ Д.160*9,5ММ 12M PN10 ПЭ100 SDR17  '1C</v>
          </cell>
        </row>
        <row r="3272">
          <cell r="C3272">
            <v>1052082</v>
          </cell>
          <cell r="F3272" t="str">
            <v>UPONOR ТРУБА НАПОРНАЯ ДЛЯ КАНАЛИЗАЦИИ В БУХТАХ Д.63*3,8ММ 100M PN10 ПЭ100 SDR17  '1C</v>
          </cell>
        </row>
        <row r="3273">
          <cell r="C3273">
            <v>1052083</v>
          </cell>
          <cell r="F3273" t="str">
            <v>UPONOR ТРУБА НАПОРНАЯ ДЛЯ КАНАЛИЗАЦИИ В БУХТАХ Д.75*4,5ММ 100M PN10 ПЭ100 SDR17  '1C</v>
          </cell>
        </row>
        <row r="3274">
          <cell r="C3274">
            <v>1052084</v>
          </cell>
          <cell r="F3274" t="str">
            <v>UPONOR ТРУБА НАПОРНАЯ ДЛЯ КАНАЛИЗАЦИИ В БУХТАХ Д.90*5,4ММ 100M PN10 ПЭ100 SDR17  '1C</v>
          </cell>
        </row>
        <row r="3275">
          <cell r="C3275">
            <v>1052085</v>
          </cell>
          <cell r="F3275" t="str">
            <v>UPONOR ТРУБА НАПОРНАЯ ДЛЯ КАНАЛИЗАЦИИ В БУХТАХ Д.110*6,6ММ 100M PN10 ПЭ100 SDR17  '1C</v>
          </cell>
        </row>
        <row r="3276">
          <cell r="C3276">
            <v>1052081</v>
          </cell>
          <cell r="F3276" t="str">
            <v>UPONOR ТРУБА НАПОРНАЯ ДЛЯ КАНАЛИЗАЦИИ В БУХТАХ Д.63*3,8ММ 200M PN10 ПЭ100 SDR17  '1C</v>
          </cell>
        </row>
        <row r="3277">
          <cell r="C3277">
            <v>1000386</v>
          </cell>
          <cell r="F3277" t="str">
            <v>UPONOR МУФТА ЭЛЕКТРОСВАРНАЯ Д.20MM SDR11 ПЭ100 40В '1C</v>
          </cell>
        </row>
        <row r="3278">
          <cell r="C3278">
            <v>1000387</v>
          </cell>
          <cell r="F3278" t="str">
            <v>UPONOR МУФТА ЭЛЕКТРОСВАРНАЯ Д.25MM SDR11 ПЭ100 40В '1C</v>
          </cell>
        </row>
        <row r="3279">
          <cell r="C3279">
            <v>1072611</v>
          </cell>
          <cell r="F3279" t="str">
            <v>UPONOR МУФТА ЭЛЕКТРОСВАРНАЯ Д.32MM SDR11 ПЭ100 40В '1C</v>
          </cell>
        </row>
        <row r="3280">
          <cell r="C3280">
            <v>1072612</v>
          </cell>
          <cell r="F3280" t="str">
            <v>UPONOR МУФТА ЭЛЕКТРОСВАРНАЯ Д.40MM SDR11 ПЭ100 40В '1C</v>
          </cell>
        </row>
        <row r="3281">
          <cell r="C3281">
            <v>1072613</v>
          </cell>
          <cell r="F3281" t="str">
            <v>UPONOR МУФТА ЭЛЕКТРОСВАРНАЯ Д.50MM SDR11 ПЭ100 40В '1C</v>
          </cell>
        </row>
        <row r="3282">
          <cell r="C3282">
            <v>1072614</v>
          </cell>
          <cell r="F3282" t="str">
            <v>UPONOR МУФТА ЭЛЕКТРОСВАРНАЯ Д.63MM SDR11 ПЭ100 40В '1C</v>
          </cell>
        </row>
        <row r="3283">
          <cell r="C3283">
            <v>1072615</v>
          </cell>
          <cell r="F3283" t="str">
            <v>UPONOR МУФТА ЭЛЕКТРОСВАРНАЯ Д.75MM SDR11 ПЭ100 40В '1C</v>
          </cell>
        </row>
        <row r="3284">
          <cell r="C3284">
            <v>1072616</v>
          </cell>
          <cell r="F3284" t="str">
            <v>UPONOR МУФТА ЭЛЕКТРОСВАРНАЯ Д.90MM SDR17 ПЭ100 40В '1C</v>
          </cell>
        </row>
        <row r="3285">
          <cell r="C3285">
            <v>1072617</v>
          </cell>
          <cell r="F3285" t="str">
            <v>UPONOR МУФТА ЭЛЕКТРОСВАРНАЯ Д.110MM SDR17 ПЭ100 40В '1C</v>
          </cell>
        </row>
        <row r="3286">
          <cell r="C3286">
            <v>1072618</v>
          </cell>
          <cell r="F3286" t="str">
            <v>UPONOR МУФТА ЭЛЕКТРОСВАРНАЯ Д.125MM SDR17 ПЭ100 40В '1C</v>
          </cell>
        </row>
        <row r="3287">
          <cell r="C3287">
            <v>1072619</v>
          </cell>
          <cell r="F3287" t="str">
            <v>UPONOR МУФТА ЭЛЕКТРОСВАРНАЯ Д.140MM SDR17 ПЭ100 40В '1C</v>
          </cell>
        </row>
        <row r="3288">
          <cell r="C3288">
            <v>1072620</v>
          </cell>
          <cell r="F3288" t="str">
            <v>UPONOR МУФТА ЭЛЕКТРОСВАРНАЯ Д.160MM SDR17 ПЭ100 40В '1У</v>
          </cell>
        </row>
        <row r="3289">
          <cell r="C3289">
            <v>1000389</v>
          </cell>
          <cell r="F3289" t="str">
            <v>UPONOR ОТВОД ЭЛЕКТРОСВАРНОЙ Д.32MM 45ГР. SDR11 ПЭ100 40В '1C</v>
          </cell>
        </row>
        <row r="3290">
          <cell r="C3290">
            <v>1000390</v>
          </cell>
          <cell r="F3290" t="str">
            <v>UPONOR ОТВОД ЭЛЕКТРОСВАРНОЙ Д.40MM 45ГР. SDR11 ПЭ100 40В '1C</v>
          </cell>
        </row>
        <row r="3291">
          <cell r="C3291">
            <v>1000391</v>
          </cell>
          <cell r="F3291" t="str">
            <v>UPONOR ОТВОД ЭЛЕКТРОСВАРНОЙ Д.50MM 45ГР. SDR11 ПЭ100 40В '1C</v>
          </cell>
        </row>
        <row r="3292">
          <cell r="C3292">
            <v>1000392</v>
          </cell>
          <cell r="F3292" t="str">
            <v>UPONOR ОТВОД ЭЛЕКТРОСВАРНОЙ Д.63MM 45ГР. SDR11 ПЭ100 40В '1C</v>
          </cell>
        </row>
        <row r="3293">
          <cell r="C3293">
            <v>1000393</v>
          </cell>
          <cell r="F3293" t="str">
            <v>UPONOR ОТВОД ЭЛЕКТРОСВАРНОЙ Д.75MM 45ГР. SDR11 ПЭ100 40В '1C</v>
          </cell>
        </row>
        <row r="3294">
          <cell r="C3294">
            <v>1000394</v>
          </cell>
          <cell r="F3294" t="str">
            <v>UPONOR ОТВОД ЭЛЕКТРОСВАРНОЙ Д.90MM 45ГР. SDR11 ПЭ100 40В '1C</v>
          </cell>
        </row>
        <row r="3295">
          <cell r="C3295">
            <v>1000395</v>
          </cell>
          <cell r="F3295" t="str">
            <v>UPONOR ОТВОД ЭЛЕКТРОСВАРНОЙ Д.110MM 45ГР. SDR11 ПЭ100 40В '1C</v>
          </cell>
        </row>
        <row r="3296">
          <cell r="C3296">
            <v>1000396</v>
          </cell>
          <cell r="F3296" t="str">
            <v>UPONOR ОТВОД ЭЛЕКТРОСВАРНОЙ Д.125MM 45ГР. SDR11 ПЭ100 40В '1C</v>
          </cell>
        </row>
        <row r="3297">
          <cell r="C3297">
            <v>1000397</v>
          </cell>
          <cell r="F3297" t="str">
            <v>UPONOR ОТВОД ЭЛЕКТРОСВАРНОЙ Д.160X45 SDR11 ПЭ100 40В '1У</v>
          </cell>
        </row>
        <row r="3298">
          <cell r="C3298">
            <v>1000399</v>
          </cell>
          <cell r="F3298" t="str">
            <v>UPONOR ОТВОД ЭЛЕКТРОСВАРНОЙ Д.25MM 90ГР. SDR11 ПЭ100 40В '1C</v>
          </cell>
        </row>
        <row r="3299">
          <cell r="C3299">
            <v>1000400</v>
          </cell>
          <cell r="F3299" t="str">
            <v>UPONOR ОТВОД ЭЛЕКТРОСВАРНОЙ Д.32MM 90ГР. SDR11 ПЭ100 40В '1C</v>
          </cell>
        </row>
        <row r="3300">
          <cell r="C3300">
            <v>1000401</v>
          </cell>
          <cell r="F3300" t="str">
            <v>UPONOR ОТВОД ЭЛЕКТРОСВАРНОЙ Д.40MM 90ГР. SDR11 ПЭ100 40В '1C</v>
          </cell>
        </row>
        <row r="3301">
          <cell r="C3301">
            <v>1000402</v>
          </cell>
          <cell r="F3301" t="str">
            <v>UPONOR ОТВОД ЭЛЕКТРОСВАРНОЙ Д.50MM 90ГР. SDR11 ПЭ100 40В '1C</v>
          </cell>
        </row>
        <row r="3302">
          <cell r="C3302">
            <v>1000403</v>
          </cell>
          <cell r="F3302" t="str">
            <v>UPONOR ОТВОД ЭЛЕКТРОСВАРНОЙ Д.63MM 90ГР. SDR11 ПЭ100 40В '1C</v>
          </cell>
        </row>
        <row r="3303">
          <cell r="C3303">
            <v>1000404</v>
          </cell>
          <cell r="F3303" t="str">
            <v>UPONOR ОТВОД ЭЛЕКТРОСВАРНОЙ Д.75MM 90ГР. SDR11 ПЭ100 40В '1C</v>
          </cell>
        </row>
        <row r="3304">
          <cell r="C3304">
            <v>1000405</v>
          </cell>
          <cell r="F3304" t="str">
            <v>UPONOR ОТВОД ЭЛЕКТРОСВАРНОЙ Д.90MM 90ГР. SDR11 ПЭ100 40В '1C</v>
          </cell>
        </row>
        <row r="3305">
          <cell r="C3305">
            <v>1000406</v>
          </cell>
          <cell r="F3305" t="str">
            <v>UPONOR ОТВОД ЭЛЕКТРОСВАРНОЙ Д.110MM 90ГР. SDR11 ПЭ100 40В '1C</v>
          </cell>
        </row>
        <row r="3306">
          <cell r="C3306">
            <v>1000407</v>
          </cell>
          <cell r="F3306" t="str">
            <v>UPONOR ОТВОД ЭЛЕКТРОСВАРНОЙ Д.125MM 90ГР. SDR11 ПЭ100 40В '1C</v>
          </cell>
        </row>
        <row r="3307">
          <cell r="C3307">
            <v>1000408</v>
          </cell>
          <cell r="F3307" t="str">
            <v>UPONOR ОТВОД ЭЛЕКТРОСВАРНОЙ Д.160X90 SDR11 ПЭ100 40В '1У</v>
          </cell>
        </row>
        <row r="3308">
          <cell r="C3308">
            <v>1000440</v>
          </cell>
          <cell r="F3308" t="str">
            <v xml:space="preserve">UPONOR ТРОЙНИК ЭЛЕКТРОСВАРНОЙ Д.32/32MM 90ГР. SDR11 ПЭ100 40В '1C </v>
          </cell>
        </row>
        <row r="3309">
          <cell r="C3309">
            <v>1000441</v>
          </cell>
          <cell r="F3309" t="str">
            <v xml:space="preserve">UPONOR ТРОЙНИК ЭЛЕКТРОСВАРНОЙ Д.40/40MM 90ГР. SDR11 ПЭ100 40В '1C </v>
          </cell>
        </row>
        <row r="3310">
          <cell r="C3310">
            <v>1000442</v>
          </cell>
          <cell r="F3310" t="str">
            <v xml:space="preserve">UPONOR ТРОЙНИК ЭЛЕКТРОСВАРНОЙ Д.50/50MM 90ГР. SDR11 ПЭ100 40В '1C </v>
          </cell>
        </row>
        <row r="3311">
          <cell r="C3311">
            <v>1000443</v>
          </cell>
          <cell r="F3311" t="str">
            <v xml:space="preserve">UPONOR ТРОЙНИК ЭЛЕКТРОСВАРНОЙ Д.63/63MM 90ГР. SDR11 ПЭ100 40В '1C </v>
          </cell>
        </row>
        <row r="3312">
          <cell r="C3312">
            <v>1000444</v>
          </cell>
          <cell r="F3312" t="str">
            <v xml:space="preserve">UPONOR ТРОЙНИК ЭЛЕКТРОСВАРНОЙ Д.75/75MM 90ГР. SDR11 ПЭ100 40В '1C </v>
          </cell>
        </row>
        <row r="3313">
          <cell r="C3313">
            <v>1000445</v>
          </cell>
          <cell r="F3313" t="str">
            <v xml:space="preserve">UPONOR ТРОЙНИК ЭЛЕКТРОСВАРНОЙ Д.90/90MM 90ГР. SDR11 ПЭ100 40В '1C </v>
          </cell>
        </row>
        <row r="3314">
          <cell r="C3314">
            <v>1000446</v>
          </cell>
          <cell r="F3314" t="str">
            <v xml:space="preserve">UPONOR ТРОЙНИК ЭЛЕКТРОСВАРНОЙ Д.110/110MM 90ГР. SDR11 ПЭ100 40В '1C </v>
          </cell>
        </row>
        <row r="3315">
          <cell r="C3315">
            <v>1000447</v>
          </cell>
          <cell r="F3315" t="str">
            <v xml:space="preserve">UPONOR ТРОЙНИК ЭЛЕКТРОСВАРНОЙ Д.125/125MM 90ГР. SDR11 ПЭ100 40В '1C </v>
          </cell>
        </row>
        <row r="3316">
          <cell r="C3316">
            <v>1000450</v>
          </cell>
          <cell r="F3316" t="str">
            <v xml:space="preserve">UPONOR ТРОЙНИК ЭЛЕКТРОСВАРНОЙ Д.160/110MM 90ГР. SDR11 ПЭ100 40В '1C </v>
          </cell>
        </row>
        <row r="3317">
          <cell r="C3317">
            <v>1000448</v>
          </cell>
          <cell r="F3317" t="str">
            <v xml:space="preserve">UPONOR ТРОЙНИК ЭЛЕКТРОСВАРНОЙ Д.160/160MM 90ГР. SDR11 ПЭ100 40В '1C </v>
          </cell>
        </row>
        <row r="3318">
          <cell r="C3318">
            <v>1000410</v>
          </cell>
          <cell r="F3318" t="str">
            <v>UPONOR МУФТА-ЗАГЛУШКА ЭЛЕКТРОСВАРНАЯ Д.20ММ SDR11 ПЭ100 40В '1C</v>
          </cell>
        </row>
        <row r="3319">
          <cell r="C3319">
            <v>1000411</v>
          </cell>
          <cell r="F3319" t="str">
            <v>UPONOR МУФТА-ЗАГЛУШКА ЭЛЕКТРОСВАРНАЯ Д.25ММ SDR11 ПЭ100 40В '1C</v>
          </cell>
        </row>
        <row r="3320">
          <cell r="C3320">
            <v>1000412</v>
          </cell>
          <cell r="F3320" t="str">
            <v>UPONOR МУФТА-ЗАГЛУШКА ЭЛЕКТРОСВАРНАЯ Д.32ММ SDR11 ПЭ100 40В '1C</v>
          </cell>
        </row>
        <row r="3321">
          <cell r="C3321">
            <v>1000413</v>
          </cell>
          <cell r="F3321" t="str">
            <v>UPONOR МУФТА-ЗАГЛУШКА ЭЛЕКТРОСВАРНАЯ Д.40ММ SDR11 ПЭ100 40В '1C</v>
          </cell>
        </row>
        <row r="3322">
          <cell r="C3322">
            <v>1000414</v>
          </cell>
          <cell r="F3322" t="str">
            <v>UPONOR МУФТА-ЗАГЛУШКА ЭЛЕКТРОСВАРНАЯ Д.50ММ SDR11 ПЭ100 40В '1C</v>
          </cell>
        </row>
        <row r="3323">
          <cell r="C3323">
            <v>1000415</v>
          </cell>
          <cell r="F3323" t="str">
            <v>UPONOR МУФТА-ЗАГЛУШКА ЭЛЕКТРОСВАРНАЯ Д.63ММ SDR11 ПЭ100 40В '1C</v>
          </cell>
        </row>
        <row r="3324">
          <cell r="C3324">
            <v>1000416</v>
          </cell>
          <cell r="F3324" t="str">
            <v>UPONOR МУФТА-ЗАГЛУШКА ЭЛЕКТРОСВАРНАЯ Д.75ММ SDR11 ПЭ100 40В '1C</v>
          </cell>
        </row>
        <row r="3325">
          <cell r="C3325">
            <v>1000417</v>
          </cell>
          <cell r="F3325" t="str">
            <v>UPONOR МУФТА-ЗАГЛУШКА ЭЛЕКТРОСВАРНАЯ Д.90ММ SDR11 ПЭ100 40В '1C</v>
          </cell>
        </row>
        <row r="3326">
          <cell r="C3326">
            <v>1000418</v>
          </cell>
          <cell r="F3326" t="str">
            <v>UPONOR МУФТА-ЗАГЛУШКА ЭЛЕКТРОСВАРНАЯ Д.110ММ SDR11 ПЭ100 40В '1C</v>
          </cell>
        </row>
        <row r="3327">
          <cell r="C3327">
            <v>1000419</v>
          </cell>
          <cell r="F3327" t="str">
            <v>UPONOR МУФТА-ЗАГЛУШКА ЭЛЕКТРОСВАРНАЯ Д.125ММ SDR11 ПЭ100 40В '1C</v>
          </cell>
        </row>
        <row r="3328">
          <cell r="C3328">
            <v>1000420</v>
          </cell>
          <cell r="F3328" t="str">
            <v>UPONOR МУФТА-ЗАГЛУШКА ЭЛЕКТРОСВАРНАЯ Д.140ММ SDR11 ПЭ100 40В '1C</v>
          </cell>
        </row>
        <row r="3329">
          <cell r="C3329">
            <v>1000421</v>
          </cell>
          <cell r="F3329" t="str">
            <v>UPONOR ЗАГЛУШКА ЭЛЕКТРОСВАРНАЯ Д.160 SDR11 ПЭ100 40В '1У</v>
          </cell>
        </row>
        <row r="3330">
          <cell r="C3330">
            <v>1000546</v>
          </cell>
          <cell r="F3330" t="str">
            <v xml:space="preserve">UPONOR ТРОЙНИК СЕДЕЛЬНЫЙ ЭЛЕКТРОСВАРНОЙ Д.40/32MM SDR11 ПЭ100 40В '1C </v>
          </cell>
        </row>
        <row r="3331">
          <cell r="C3331">
            <v>1000547</v>
          </cell>
          <cell r="F3331" t="str">
            <v xml:space="preserve">UPONOR ТРОЙНИК СЕДЕЛЬНЫЙ ЭЛЕКТРОСВАРНОЙ Д.50/32MM SDR11 ПЭ100 40В '1C </v>
          </cell>
        </row>
        <row r="3332">
          <cell r="C3332">
            <v>1000548</v>
          </cell>
          <cell r="F3332" t="str">
            <v xml:space="preserve">UPONOR ТРОЙНИК СЕДЕЛЬНЫЙ ЭЛЕКТРОСВАРНОЙ Д.63/32MM SDR11 ПЭ100 40В (ВРЕЗКА ПОД ДАВЛ.) '1C </v>
          </cell>
        </row>
        <row r="3333">
          <cell r="C3333">
            <v>1000549</v>
          </cell>
          <cell r="F3333" t="str">
            <v xml:space="preserve">UPONOR ТРОЙНИК СЕДЕЛЬНЫЙ ЭЛЕКТРОСВАРНОЙ Д.75/32MM SDR11 ПЭ100 40В (ВРЕЗКА ПОД ДАВЛ.) '1C </v>
          </cell>
        </row>
        <row r="3334">
          <cell r="C3334">
            <v>1000550</v>
          </cell>
          <cell r="F3334" t="str">
            <v xml:space="preserve">UPONOR ТРОЙНИК СЕДЕЛЬНЫЙ ЭЛЕКТРОСВАРНОЙ Д.90/32MM SDR11 ПЭ100 40В (ВРЕЗКА ПОД ДАВЛ.) '1C </v>
          </cell>
        </row>
        <row r="3335">
          <cell r="C3335">
            <v>1000551</v>
          </cell>
          <cell r="F3335" t="str">
            <v xml:space="preserve">UPONOR ТРОЙНИК СЕДЕЛЬНЫЙ ЭЛЕКТРОСВАРНОЙ Д.110/32MM SDR11 ПЭ100 40В (ВРЕЗКА ПОД ДАВЛ.) '1C </v>
          </cell>
        </row>
        <row r="3336">
          <cell r="C3336">
            <v>1000553</v>
          </cell>
          <cell r="F3336" t="str">
            <v>UPONOR ТРОЙНИК ЭЛЕКТРОСВАРНОЙ СЕДЕЛЬНЫЙ Д.160/32 SDR11 ПЭ100 40В '1У</v>
          </cell>
        </row>
        <row r="3337">
          <cell r="C3337">
            <v>1000559</v>
          </cell>
          <cell r="F3337" t="str">
            <v xml:space="preserve">UPONOR ТРОЙНИК СЕДЕЛЬНЫЙ ЭЛЕКТРОСВАРНОЙ Д.63/63MM SDR11 ПЭ100 40В (ВРЕЗКА ПОД ДАВЛ.) '1C </v>
          </cell>
        </row>
        <row r="3338">
          <cell r="C3338">
            <v>1000560</v>
          </cell>
          <cell r="F3338" t="str">
            <v xml:space="preserve">UPONOR ТРОЙНИК СЕДЕЛЬНЫЙ ЭЛЕКТРОСВАРНОЙ Д.75/63MM SDR11 ПЭ100 40В (ВРЕЗКА ПОД ДАВЛ.) '1C </v>
          </cell>
        </row>
        <row r="3339">
          <cell r="C3339">
            <v>1000561</v>
          </cell>
          <cell r="F3339" t="str">
            <v xml:space="preserve">UPONOR ТРОЙНИК СЕДЕЛЬНЫЙ ЭЛЕКТРОСВАРНОЙ Д.90/63MM SDR11 ПЭ100 40В (ВРЕЗКА ПОД ДАВЛ.) '1C </v>
          </cell>
        </row>
        <row r="3340">
          <cell r="C3340">
            <v>1000562</v>
          </cell>
          <cell r="F3340" t="str">
            <v xml:space="preserve">UPONOR ТРОЙНИК СЕДЕЛЬНЫЙ ЭЛЕКТРОСВАРНОЙ Д.110/63MM SDR11 ПЭ100 40В (ВРЕЗКА ПОД ДАВЛ.) '1C </v>
          </cell>
        </row>
        <row r="3341">
          <cell r="C3341">
            <v>1000564</v>
          </cell>
          <cell r="F3341" t="str">
            <v xml:space="preserve">UPONOR ТРОЙНИК СЕДЕЛЬНЫЙ ЭЛЕКТРОСВАРНОЙ Д.160/63MM SDR11 ПЭ100 40В (ВРЕЗКА ПОД ДАВЛ.) '1C </v>
          </cell>
        </row>
        <row r="3342">
          <cell r="C3342">
            <v>1000567</v>
          </cell>
          <cell r="F3342" t="str">
            <v xml:space="preserve">UPONOR ТРОЙНИК СЕДЕЛЬНЫЙ ЭЛЕКТРОСВАРНОЙ Д.63/63MM SDR11 ПЭ100 40В '1C </v>
          </cell>
        </row>
        <row r="3343">
          <cell r="C3343">
            <v>1000568</v>
          </cell>
          <cell r="F3343" t="str">
            <v xml:space="preserve">UPONOR ТРОЙНИК СЕДЕЛЬНЫЙ ЭЛЕКТРОСВАРНОЙ Д.90/63MM SDR11 ПЭ100 40В '1C </v>
          </cell>
        </row>
        <row r="3344">
          <cell r="C3344">
            <v>1000569</v>
          </cell>
          <cell r="F3344" t="str">
            <v xml:space="preserve">UPONOR ТРОЙНИК СЕДЕЛЬНЫЙ ЭЛЕКТРОСВАРНОЙ Д.110/63MM SDR11 ПЭ100 40В '1C </v>
          </cell>
        </row>
        <row r="3345">
          <cell r="C3345">
            <v>1000571</v>
          </cell>
          <cell r="F3345" t="str">
            <v xml:space="preserve">UPONOR ТРОЙНИК СЕДЕЛЬНЫЙ ЭЛЕКТРОСВАРНОЙ Д.160/63MM SDR11 ПЭ100 40В '1C </v>
          </cell>
        </row>
        <row r="3346">
          <cell r="C3346">
            <v>1000575</v>
          </cell>
          <cell r="F3346" t="str">
            <v xml:space="preserve">UPONOR ТРОЙНИК СЕДЕЛЬНЫЙ ЭЛЕКТРОСВАРНОЙ Д.110/90MM SDR11 ПЭ100 40В '1C </v>
          </cell>
        </row>
        <row r="3347">
          <cell r="C3347">
            <v>1000578</v>
          </cell>
          <cell r="F3347" t="str">
            <v>UPONOR ТРОЙНИК ЭЛЕКТРОСВАРНОЙ СЕДЕЛЬНЫЙ Д 160/110ММ SDR11 ПЭ100 40В '1С</v>
          </cell>
        </row>
        <row r="3348">
          <cell r="C3348">
            <v>1000577</v>
          </cell>
          <cell r="F3348" t="str">
            <v xml:space="preserve">UPONOR ТРОЙНИК СЕДЕЛЬНЫЙ ЭЛЕКТРОСВАРНОЙ Д.160/90MM SDR11 ПЭ100 40В '1C </v>
          </cell>
        </row>
        <row r="3349">
          <cell r="C3349">
            <v>1000542</v>
          </cell>
          <cell r="F3349" t="str">
            <v>UPONOR ПЕРЕХОД ЭЛЕКТРОСВАРНОЙ 32 ММ C ВНУТРЕННЕЙ РЕЗЬБОЙ 1"ВР SDR11 ПЭ100 '1С</v>
          </cell>
        </row>
        <row r="3350">
          <cell r="C3350">
            <v>1000427</v>
          </cell>
          <cell r="F3350" t="str">
            <v>UPONOR ПЕРЕХОД ЭЛЕКТРОСВАРНОЙ Д.32-20MM SDR11 ПЭ100 40В '1C</v>
          </cell>
        </row>
        <row r="3351">
          <cell r="C3351">
            <v>1000428</v>
          </cell>
          <cell r="F3351" t="str">
            <v>UPONOR ПЕРЕХОД ЭЛЕКТРОСВАРНОЙ Д.32/25ММ SDR11 ПЭ100 40В '1У</v>
          </cell>
        </row>
        <row r="3352">
          <cell r="C3352">
            <v>1000429</v>
          </cell>
          <cell r="F3352" t="str">
            <v>UPONOR ПЕРЕХОД ЭЛЕКТРОСВАРНОЙ Д.40-32MM SDR11 ПЭ100 40В '1C</v>
          </cell>
        </row>
        <row r="3353">
          <cell r="C3353">
            <v>1000430</v>
          </cell>
          <cell r="F3353" t="str">
            <v>UPONOR ПЕРЕХОД ЭЛЕКТРОСВАРНОЙ Д.50-32MM SDR11 ПЭ100 40В '1C</v>
          </cell>
        </row>
        <row r="3354">
          <cell r="C3354">
            <v>1000431</v>
          </cell>
          <cell r="F3354" t="str">
            <v>UPONOR ПЕРЕХОД ЭЛЕКТРОСВАРНОЙ Д.50-40MM SDR11 ПЭ100 40В '1C</v>
          </cell>
        </row>
        <row r="3355">
          <cell r="C3355">
            <v>1000432</v>
          </cell>
          <cell r="F3355" t="str">
            <v>UPONOR ПЕРЕХОД ЭЛЕКТРОСВАРНОЙ Д.63-32MM SDR11 ПЭ100 40В '1C</v>
          </cell>
        </row>
        <row r="3356">
          <cell r="C3356">
            <v>1000433</v>
          </cell>
          <cell r="F3356" t="str">
            <v>UPONOR ПЕРЕХОД ЭЛЕКТРОСВАРНОЙ Д.63-40MM SDR11 ПЭ100 40В '1C</v>
          </cell>
        </row>
        <row r="3357">
          <cell r="C3357">
            <v>1000434</v>
          </cell>
          <cell r="F3357" t="str">
            <v>UPONOR ПЕРЕХОД ЭЛЕКТРОСВАРНОЙ Д.63-50MM SDR11 ПЭ100 40В '1C</v>
          </cell>
        </row>
        <row r="3358">
          <cell r="C3358">
            <v>1000435</v>
          </cell>
          <cell r="F3358" t="str">
            <v>UPONOR ПЕРЕХОД ЭЛЕКТРОСВАРНОЙ Д.90-63MM SDR11 ПЭ100 40В '1C</v>
          </cell>
        </row>
        <row r="3359">
          <cell r="C3359">
            <v>1000436</v>
          </cell>
          <cell r="F3359" t="str">
            <v>UPONOR ПЕРЕХОД ЭЛЕКТРОСВАРНОЙ Д.110-90MM SDR11 ПЭ100 40В '1C</v>
          </cell>
        </row>
        <row r="3360">
          <cell r="C3360">
            <v>1000437</v>
          </cell>
          <cell r="F3360" t="str">
            <v>UPONOR ПЕРЕХОД ЭЛЕКТРОСВАРНОЙ Д.125-90MM SDR11 ПЭ100 40В '1C</v>
          </cell>
        </row>
        <row r="3361">
          <cell r="C3361">
            <v>1000438</v>
          </cell>
          <cell r="F3361" t="str">
            <v>UPONOR ПЕРЕХОД ЭЛЕКТРОСВАРНОЙ Д.160-90MM SDR11 ПЭ100 40В '1C</v>
          </cell>
        </row>
        <row r="3362">
          <cell r="C3362">
            <v>1000439</v>
          </cell>
          <cell r="F3362" t="str">
            <v>UPONOR ПЕРЕХОД ЭЛЕКТРОСВАРНОЙ Д.180-125MM SDR11 ПЭ100 40В '1C</v>
          </cell>
        </row>
        <row r="3363">
          <cell r="C3363">
            <v>1052098</v>
          </cell>
          <cell r="F3363" t="str">
            <v>UPONOR ОТВОД ЛИТОЙ Д.110ММ 45ГР. PN10 ПЭ100 SDR17 '1C</v>
          </cell>
        </row>
        <row r="3364">
          <cell r="C3364">
            <v>1056655</v>
          </cell>
          <cell r="F3364" t="str">
            <v>UPONOR ОТВОД ЛИТОЙ Д.140ММ 45ГР. PN10 ПЭ100 SDR17 '1C</v>
          </cell>
        </row>
        <row r="3365">
          <cell r="C3365">
            <v>1052099</v>
          </cell>
          <cell r="F3365" t="str">
            <v>UPONOR ОТВОД ЛИТОЙ УДЛИНЕННЫЙ Д.160X45 PN10 SDR17 ПЭ100 '1У</v>
          </cell>
        </row>
        <row r="3366">
          <cell r="C3366">
            <v>1055674</v>
          </cell>
          <cell r="F3366" t="str">
            <v>UPONOR ОТВОД ЛИТОЙ Д.140ММ 45ГР. PN10 ПЭ100 SDR17 '1C</v>
          </cell>
        </row>
        <row r="3367">
          <cell r="C3367">
            <v>1055680</v>
          </cell>
          <cell r="F3367" t="str">
            <v>UPONOR ТРОЙНИК ЛИТОЙ Д.140/140ММ 90ГР. PN10 ПЭ100 SDR17 '1C</v>
          </cell>
        </row>
        <row r="3368">
          <cell r="C3368">
            <v>1068420</v>
          </cell>
          <cell r="F3368" t="str">
            <v>UPONOR ТРОЙНИК ЛИТОЙ Д.40/40ММ 45ГР. PN16 ПЭ100 SDR11 '1C</v>
          </cell>
        </row>
        <row r="3369">
          <cell r="C3369">
            <v>1068421</v>
          </cell>
          <cell r="F3369" t="str">
            <v>UPONOR ТРОЙНИК ЛИТОЙ Д.50/50ММ 45ГР. PN16 ПЭ100 SDR11 '1C</v>
          </cell>
        </row>
        <row r="3370">
          <cell r="C3370">
            <v>1068422</v>
          </cell>
          <cell r="F3370" t="str">
            <v>UPONOR ТРОЙНИК ЛИТОЙ Д.63/63ММ 45ГР. PN16 ПЭ100 SDR11 '1C</v>
          </cell>
        </row>
        <row r="3371">
          <cell r="C3371">
            <v>1056670</v>
          </cell>
          <cell r="F3371" t="str">
            <v>UPONOR ТРОЙНИК ЛИТОЙ Д.63/63ММ 45ГР. PN10 ПЭ100 SDR17 '1C</v>
          </cell>
        </row>
        <row r="3372">
          <cell r="C3372">
            <v>1056671</v>
          </cell>
          <cell r="F3372" t="str">
            <v>UPONOR ТРОЙНИК ЛИТОЙ Д.75/75ММ 45ГР. PN10 ПЭ100 SDR17 '1C</v>
          </cell>
        </row>
        <row r="3373">
          <cell r="C3373">
            <v>1056672</v>
          </cell>
          <cell r="F3373" t="str">
            <v>UPONOR ТРОЙНИК ЛИТОЙ Д.90/90ММ 45ГР. PN10 ПЭ100 SDR17 '1C</v>
          </cell>
        </row>
        <row r="3374">
          <cell r="C3374">
            <v>1056673</v>
          </cell>
          <cell r="F3374" t="str">
            <v>UPONOR ТРОЙНИК ЛИТОЙ Д.110/110ММ 45ГР. PN10 ПЭ100 SDR17 '1C</v>
          </cell>
        </row>
        <row r="3375">
          <cell r="C3375">
            <v>1068423</v>
          </cell>
          <cell r="F3375" t="str">
            <v>UPONOR ТРОЙНИК ЛИТОЙ Д.160/160ММ 45ГР. PN10 ПЭ100 SDR17 '1C</v>
          </cell>
        </row>
        <row r="3376">
          <cell r="C3376">
            <v>1056659</v>
          </cell>
          <cell r="F3376" t="str">
            <v>UPONOR ПЕРЕХОД ЛИТОЙ Д.75/63ММ PN10 ПЭ100 SDR17 '1C</v>
          </cell>
        </row>
        <row r="3377">
          <cell r="C3377">
            <v>1055684</v>
          </cell>
          <cell r="F3377" t="str">
            <v>UPONOR ПЕРЕХОД ЛИТОЙ Д.90/75ММ PN10 ПЭ100 SDR17 '1C</v>
          </cell>
        </row>
        <row r="3378">
          <cell r="C3378">
            <v>1055685</v>
          </cell>
          <cell r="F3378" t="str">
            <v>UPONOR ПЕРЕХОД ЛИТОЙ Д.110/63ММ PN10 ПЭ100 SDR17 '1C</v>
          </cell>
        </row>
        <row r="3379">
          <cell r="C3379">
            <v>1055687</v>
          </cell>
          <cell r="F3379" t="str">
            <v>UPONOR ПЕРЕХОД ЛИТОЙ Д.125/110ММ PN10 ПЭ100 SDR17 '1C</v>
          </cell>
        </row>
        <row r="3380">
          <cell r="C3380">
            <v>1056657</v>
          </cell>
          <cell r="F3380" t="str">
            <v>UPONOR ПЕРЕХОД ЛИТОЙ Д.140/110ММ PN10 ПЭ100 SDR17 '1C</v>
          </cell>
        </row>
        <row r="3381">
          <cell r="C3381">
            <v>1052114</v>
          </cell>
          <cell r="F3381" t="str">
            <v>UPONOR ПЕРЕХОД ЛИТОЙ Д.160/90ММ PN10 ПЭ100 SDR17 '1C</v>
          </cell>
        </row>
        <row r="3382">
          <cell r="C3382">
            <v>1052115</v>
          </cell>
          <cell r="F3382" t="str">
            <v>UPONOR ПЕРЕХОД ЛИТОЙ Д.160/125ММ PN10 ПЭ100 SDR17 '1C</v>
          </cell>
        </row>
        <row r="3383">
          <cell r="C3383">
            <v>1052116</v>
          </cell>
          <cell r="F3383" t="str">
            <v>UPONOR ПЕРЕХОД ЛИТОЙ Д.160/140ММ PN10 ПЭ100 SDR17 '1C</v>
          </cell>
        </row>
        <row r="3384">
          <cell r="C3384">
            <v>1052185</v>
          </cell>
          <cell r="F3384" t="str">
            <v>UPONOR ПЕРЕХОД ЛИТОЙ Д.110/63ММ PN10 ПЭ100 SDR17 '1C</v>
          </cell>
        </row>
        <row r="3385">
          <cell r="C3385">
            <v>1052187</v>
          </cell>
          <cell r="F3385" t="str">
            <v>UPONOR ПЕРЕХОД ЛИТОЙ Д.125/110ММ PN16 ПЭ100 SDR11 '1C</v>
          </cell>
        </row>
        <row r="3386">
          <cell r="C3386">
            <v>1052189</v>
          </cell>
          <cell r="F3386" t="str">
            <v>UPONOR ПЕРЕХОД ЛИТОЙ Д.160/90ММ PN16 ПЭ100 SDR11 '1C</v>
          </cell>
        </row>
        <row r="3387">
          <cell r="C3387">
            <v>1052190</v>
          </cell>
          <cell r="F3387" t="str">
            <v>UPONOR ПЕРЕХОД ЛИТОЙ Д.160/125ММ PN16 ПЭ100 SDR11 '1C</v>
          </cell>
        </row>
        <row r="3388">
          <cell r="C3388">
            <v>1052200</v>
          </cell>
          <cell r="F3388" t="str">
            <v xml:space="preserve">UPONOR ФЛАНЕЦ-ПАТРУБОК ЛИТОЙ УДЛИНЕННЫЙ Д.40/50ММ PN16 ПЭ100 SDR11 '1C </v>
          </cell>
        </row>
        <row r="3389">
          <cell r="C3389">
            <v>1052201</v>
          </cell>
          <cell r="F3389" t="str">
            <v xml:space="preserve">UPONOR ФЛАНЕЦ-ПАТРУБОК ЛИТОЙ УДЛИНЕННЫЙ Д.50/63ММ PN16 ПЭ100 SDR11 '1C </v>
          </cell>
        </row>
        <row r="3390">
          <cell r="C3390">
            <v>1052202</v>
          </cell>
          <cell r="F3390" t="str">
            <v xml:space="preserve">UPONOR ФЛАНЕЦ-ПАТРУБОК ЛИТОЙ УДЛИНЕННЫЙ Д.65/75ММ PN16 ПЭ100 SDR11 '1C </v>
          </cell>
        </row>
        <row r="3391">
          <cell r="C3391">
            <v>1052203</v>
          </cell>
          <cell r="F3391" t="str">
            <v xml:space="preserve">UPONOR ФЛАНЕЦ-ПАТРУБОК ЛИТОЙ УДЛИНЕННЫЙ Д.80/90ММ PN16 ПЭ100 SDR11 '1C </v>
          </cell>
        </row>
        <row r="3392">
          <cell r="C3392">
            <v>1052204</v>
          </cell>
          <cell r="F3392" t="str">
            <v xml:space="preserve">UPONOR ФЛАНЕЦ-ПАТРУБОК ЛИТОЙ УДЛИНЕННЫЙ Д.100/110ММ PN16 ПЭ100 SDR11 '1C </v>
          </cell>
        </row>
        <row r="3393">
          <cell r="C3393">
            <v>1052205</v>
          </cell>
          <cell r="F3393" t="str">
            <v xml:space="preserve">UPONOR ФЛАНЕЦ-ПАТРУБОК ЛИТОЙ УДЛИНЕННЫЙ Д.100/125ММ PN16 ПЭ100 SDR11 '1C </v>
          </cell>
        </row>
        <row r="3394">
          <cell r="C3394">
            <v>1052206</v>
          </cell>
          <cell r="F3394" t="str">
            <v xml:space="preserve">UPONOR ФЛАНЕЦ-ПАТРУБОК ЛИТОЙ УДЛИНЕННЫЙ Д.125/140ММ PN16 ПЭ100 SDR11 '1C </v>
          </cell>
        </row>
        <row r="3395">
          <cell r="C3395">
            <v>1052207</v>
          </cell>
          <cell r="F3395" t="str">
            <v xml:space="preserve">UPONOR ФЛАНЕЦ-ПАТРУБОК ЛИТОЙ УДЛИНЕННЫЙ Д.150/160ММ PN16 ПЭ100 SDR11 '1C </v>
          </cell>
        </row>
        <row r="3396">
          <cell r="C3396">
            <v>1056667</v>
          </cell>
          <cell r="F3396" t="str">
            <v xml:space="preserve">UPONOR ФЛАНЕЦ-ПАТРУБОК ЛИТОЙ УДЛИНЕННЫЙ Д.50/63ММ PN10 ПЭ100 SDR17 '1C </v>
          </cell>
        </row>
        <row r="3397">
          <cell r="C3397">
            <v>1052120</v>
          </cell>
          <cell r="F3397" t="str">
            <v xml:space="preserve">UPONOR ФЛАНЕЦ-ПАТРУБОК ЛИТОЙ УДЛИНЕННЫЙ Д.80/90ММ PN10 ПЭ100 SDR17 '1C </v>
          </cell>
        </row>
        <row r="3398">
          <cell r="C3398">
            <v>1052121</v>
          </cell>
          <cell r="F3398" t="str">
            <v xml:space="preserve">UPONOR ФЛАНЕЦ-ПАТРУБОК ЛИТОЙ УДЛИНЕННЫЙ Д.100/125ММ PN10 ПЭ100 SDR17 '1C </v>
          </cell>
        </row>
        <row r="3399">
          <cell r="C3399">
            <v>1052122</v>
          </cell>
          <cell r="F3399" t="str">
            <v xml:space="preserve">UPONOR ФЛАНЕЦ-ПАТРУБОК ЛИТОЙ УДЛИНЕННЫЙ Д.125/140ММ PN10 ПЭ100 SDR17 '1C </v>
          </cell>
        </row>
        <row r="3400">
          <cell r="C3400">
            <v>1068651</v>
          </cell>
          <cell r="F3400" t="str">
            <v>UPONOR ФЛАНЕЦ СТАЛЬНОЙ С ПП ПОКРЫТИЕМ Д.15/20ММ PN10/PN16 '1C</v>
          </cell>
        </row>
        <row r="3401">
          <cell r="C3401">
            <v>1068652</v>
          </cell>
          <cell r="F3401" t="str">
            <v>UPONOR ФЛАНЕЦ СТАЛЬНОЙ С ПП ПОКРЫТИЕМ Д.20/25ММ PN10/PN16 '1C</v>
          </cell>
        </row>
        <row r="3402">
          <cell r="C3402">
            <v>1068653</v>
          </cell>
          <cell r="F3402" t="str">
            <v>UPONOR ФЛАНЕЦ СТАЛЬНОЙ С ПП ПОКРЫТИЕМ Д.25/32ММ PN10/PN16 '1C</v>
          </cell>
        </row>
        <row r="3403">
          <cell r="C3403">
            <v>1068654</v>
          </cell>
          <cell r="F3403" t="str">
            <v>UPONOR ФЛАНЕЦ СТАЛЬНОЙ С ПП ПОКРЫТИЕМ Д.32/40ММ PN10/PN16 '1C</v>
          </cell>
        </row>
        <row r="3404">
          <cell r="C3404">
            <v>1053778</v>
          </cell>
          <cell r="F3404" t="str">
            <v>UPONOR ФЛАНЕЦ СТАЛЬНОЙ С ПП ПОКРЫТИЕМ Д.40/50ММ PN10/PN16 '1C</v>
          </cell>
        </row>
        <row r="3405">
          <cell r="C3405">
            <v>1053779</v>
          </cell>
          <cell r="F3405" t="str">
            <v>UPONOR ФЛАНЕЦ СТАЛЬНОЙ С ПП ПОКРЫТИЕМ Д.50/63ММ PN10/PN16 '1C</v>
          </cell>
        </row>
        <row r="3406">
          <cell r="C3406">
            <v>1053781</v>
          </cell>
          <cell r="F3406" t="str">
            <v>UPONOR ФЛАНЕЦ СТАЛЬНОЙ С ПП ПОКРЫТИЕМ Д.80/90ММ PN10/PN16 '1C</v>
          </cell>
        </row>
        <row r="3407">
          <cell r="C3407">
            <v>1053783</v>
          </cell>
          <cell r="F3407" t="str">
            <v>UPONOR ФЛАНЕЦ СТАЛЬНОЙ С ПП ПОКРЫТИЕМ Д.100/125ММ PN10/PN16 '1C</v>
          </cell>
        </row>
        <row r="3408">
          <cell r="C3408">
            <v>1053784</v>
          </cell>
          <cell r="F3408" t="str">
            <v>UPONOR ФЛАНЕЦ СТАЛЬНОЙ С ПП ПОКРЫТИЕМ Д.125/140ММ PN10/PN16 '1C</v>
          </cell>
        </row>
        <row r="3409">
          <cell r="C3409" t="str">
            <v>Дренаж и ливнёвая канализация</v>
          </cell>
          <cell r="F3409"/>
        </row>
        <row r="3410">
          <cell r="C3410">
            <v>1054744</v>
          </cell>
          <cell r="F3410" t="str">
            <v>UPONOR ТРУБА ДРЕНАЖНАЯ ДВУСТЕННАЯ Д.110/95ММ 4М SN8 ПЭ '1C</v>
          </cell>
        </row>
        <row r="3411">
          <cell r="C3411">
            <v>1003576</v>
          </cell>
          <cell r="F3411" t="str">
            <v>UPONOR ТРУБА ДРЕНАЖНАЯ ДВУСТЕННАЯ Д.110/95ММ 3М SN8 ПЭ '1Ф</v>
          </cell>
        </row>
        <row r="3412">
          <cell r="C3412">
            <v>1050970</v>
          </cell>
          <cell r="F3412" t="str">
            <v>UPONOR ТРУБА ДРЕНАЖНАЯ ДВУСТЕННАЯ Д.110/95ММ 6М SN8 ПЭ '1C</v>
          </cell>
        </row>
        <row r="3413">
          <cell r="C3413">
            <v>1060171</v>
          </cell>
          <cell r="F3413" t="str">
            <v>UPONOR ТРУБА ДРЕНАЖНАЯ ДВУСТЕННАЯ Д.160/140ММ 6М SN8 ПЭ С ВЕРХНЕЙ ПЕРФОРАЦИЕЙ '1C</v>
          </cell>
        </row>
        <row r="3414">
          <cell r="C3414">
            <v>1050972</v>
          </cell>
          <cell r="F3414" t="str">
            <v>UPONOR ТРУБА ДРЕНАЖНАЯ ДВУСТЕННАЯ 160/138ММ 6М SN8 ПЭ '1C</v>
          </cell>
        </row>
        <row r="3415">
          <cell r="C3415">
            <v>1050974</v>
          </cell>
          <cell r="F3415" t="str">
            <v>UPONOR ТРУБА ДРЕНАЖНАЯ ДВУСТЕННАЯ 200/174ММ 6М SN8 ПЭ '1C</v>
          </cell>
        </row>
        <row r="3416">
          <cell r="C3416">
            <v>1050976</v>
          </cell>
          <cell r="F3416" t="str">
            <v>UPONOR ТРУБА ДРЕНАЖНАЯ ДВУСТЕННАЯ 250/217ММ 6М SN8 ПЭ '1C</v>
          </cell>
        </row>
        <row r="3417">
          <cell r="C3417">
            <v>1050977</v>
          </cell>
          <cell r="F3417" t="str">
            <v>UPONOR ТРУБА ДРЕНАЖНАЯ ДВУСТЕННАЯ 315/280ММ 6М SN8 ПЭ '1C</v>
          </cell>
        </row>
        <row r="3418">
          <cell r="C3418">
            <v>1058703</v>
          </cell>
          <cell r="F3418" t="str">
            <v>UPONOR ТРУБА ДРЕНАЖНАЯ IQ Д.200ММ 6М SN8 ПП ЧЕРНАЯ '1C</v>
          </cell>
        </row>
        <row r="3419">
          <cell r="C3419">
            <v>1058704</v>
          </cell>
          <cell r="F3419" t="str">
            <v>UPONOR ТРУБА ДРЕНАЖНАЯ IQ Д.300ММ 6М SN8 ПП ЧЕРНАЯ '1C</v>
          </cell>
        </row>
        <row r="3420">
          <cell r="C3420">
            <v>1058705</v>
          </cell>
          <cell r="F3420" t="str">
            <v>UPONOR ТРУБА ДРЕНАЖНАЯ IQ Д.400ММ 6М SN8 ПП ЧЕРНАЯ '1C</v>
          </cell>
        </row>
        <row r="3421">
          <cell r="C3421">
            <v>1053701</v>
          </cell>
          <cell r="F3421" t="str">
            <v>UPONOR ГИБКИЙ РАСТРУБНЫЙ ТРОЙНИК Д.110ММ 0-90ГР SN8 ПЭ '1И</v>
          </cell>
        </row>
        <row r="3422">
          <cell r="C3422">
            <v>1051077</v>
          </cell>
          <cell r="F3422" t="str">
            <v>UPONOR ГИБКИЙ РАСТРУБНЫЙ ОТВОД 110ММ 0-90ГР SN8 ПЭ '1C</v>
          </cell>
        </row>
        <row r="3423">
          <cell r="C3423">
            <v>1053700</v>
          </cell>
          <cell r="F3423" t="str">
            <v>UPONOR ГИБКИЙ РАСТРУБНЫЙ ОТВОД Д.110ММ 0-60ГР SN8 ПЭ '1Щ</v>
          </cell>
        </row>
        <row r="3424">
          <cell r="C3424">
            <v>1051078</v>
          </cell>
          <cell r="F3424" t="str">
            <v>UPONOR ГИБКИЙ РАСТРУБНЫЙ ОТВОД Д.160ММ 0-60ГР. SN8 С УПЛОТНИТЕЛЕМ '1C</v>
          </cell>
        </row>
        <row r="3425">
          <cell r="C3425">
            <v>1050162</v>
          </cell>
          <cell r="F3425" t="str">
            <v>UPONOR ЗАГЛУШКА Д.110ММ ПЭ '1А</v>
          </cell>
        </row>
        <row r="3426">
          <cell r="C3426">
            <v>1055412</v>
          </cell>
          <cell r="F3426" t="str">
            <v>UPONOR ТРУБА ДРЕНАЖНАЯ Д.110/95ММ 6М SN8 С ВЕРХНЕЙ ПЕРФОРАЦИЕЙ '1C</v>
          </cell>
        </row>
        <row r="3427">
          <cell r="C3427">
            <v>1050973</v>
          </cell>
          <cell r="F3427" t="str">
            <v>UPONOR ТРУБА ДРЕНАЖНАЯ ДВУСТЕННАЯ Д.160/140ММ 6М SN8 ПЭ С ВЕРХНЕЙ ПЕРФОРАЦИЕЙ '1C</v>
          </cell>
        </row>
        <row r="3428">
          <cell r="C3428">
            <v>1050971</v>
          </cell>
          <cell r="F3428" t="str">
            <v>UPONOR ТРУБА ДРЕНАЖНАЯ 200ММ 6М SN4 ПЭ С ВЕРХНЕЙ ПЕРФОРАЦИЕЙ '1C</v>
          </cell>
        </row>
        <row r="3429">
          <cell r="C3429">
            <v>1061824</v>
          </cell>
          <cell r="F3429" t="str">
            <v>UPONOR ТРУБА ДРЕНАЖНАЯ Д.250ММ 6М SN4 ПЭ С ВЕРХНЕЙ ПЕРФОРАЦИЕЙ '1C</v>
          </cell>
        </row>
        <row r="3430">
          <cell r="C3430">
            <v>1054745</v>
          </cell>
          <cell r="F3430" t="str">
            <v>UPONOR ТРУБА ДРЕНАЖНАЯ 315ММ 6М SN4 ПЭ С ВЕРХНЕЙ ПЕРФОРАЦИЕЙ '1C</v>
          </cell>
        </row>
        <row r="3431">
          <cell r="C3431">
            <v>1061823</v>
          </cell>
          <cell r="F3431" t="str">
            <v>UPONOR ТРУБА ДРЕНАЖНАЯ Д.400ММ 6М SN4 ПЭ С ВЕРХНЕЙ ПЕРФОРАЦИЕЙ '1C</v>
          </cell>
        </row>
        <row r="3432">
          <cell r="C3432">
            <v>1050979</v>
          </cell>
          <cell r="F3432" t="str">
            <v>UPONOR ТРУБА ДРЕНАЖНАЯ БЕЗ ПЕРФОРАЦИИ 200ММ 6М SN4 ПЭ '1С</v>
          </cell>
        </row>
        <row r="3433">
          <cell r="C3433">
            <v>1050980</v>
          </cell>
          <cell r="F3433" t="str">
            <v>UPONOR ТРУБА ДРЕНАЖНАЯ БЕЗ ПЕРФОРАЦИИ 250ММ 6М SN4 ПЭ '1С</v>
          </cell>
        </row>
        <row r="3434">
          <cell r="C3434">
            <v>1059469</v>
          </cell>
          <cell r="F3434" t="str">
            <v>UPONOR ТРУБА IQ Д.315/275ММ 6М SN4 ПП '1С</v>
          </cell>
        </row>
        <row r="3435">
          <cell r="C3435">
            <v>1055409</v>
          </cell>
          <cell r="F3435" t="str">
            <v>UPONOR ТРУБА ДРЕНАЖНАЯ Д.400ММ 6М SN4 ПЭ БЕЗ ПЕРФОРАЦИИ '1С</v>
          </cell>
        </row>
        <row r="3436">
          <cell r="C3436">
            <v>1061721</v>
          </cell>
          <cell r="F3436" t="str">
            <v>UPONOR ТРУБА IQ 450/400ММ 6М SN4 ПП С РАСТРУБОМ '1С</v>
          </cell>
        </row>
        <row r="3437">
          <cell r="C3437">
            <v>1061722</v>
          </cell>
          <cell r="F3437" t="str">
            <v>UPONOR ТРУБА IQ 560/500ММ 6М SN4 ПП '1С</v>
          </cell>
        </row>
        <row r="3438">
          <cell r="C3438">
            <v>1051784</v>
          </cell>
          <cell r="F3438" t="str">
            <v>UPONOR ТРУБА IQ Д.684/600ММ 6M SN4 ПП С РАСТРУБОМ, ЧЕРНАЯ '1C</v>
          </cell>
        </row>
        <row r="3439">
          <cell r="C3439">
            <v>1055345</v>
          </cell>
          <cell r="F3439" t="str">
            <v>UPONOR ТРУБА ДРЕНАЖНАЯ IQ Д.200ММ 6М SN8 ПП ЧЕРНАЯ, С ВЕРХНЕЙ ПЕРФОРАЦИЕЙ '1C</v>
          </cell>
        </row>
        <row r="3440">
          <cell r="C3440">
            <v>1055347</v>
          </cell>
          <cell r="F3440" t="str">
            <v>UPONOR ТРУБА ДРЕНАЖНАЯ IQ Д.300ММ 6М SN8 ПП ЧЕРНАЯ, С ВЕРХНЕЙ ПЕРФОРАЦИЕЙ '1C</v>
          </cell>
        </row>
        <row r="3441">
          <cell r="C3441">
            <v>1055348</v>
          </cell>
          <cell r="F3441" t="str">
            <v>UPONOR ТРУБА ДРЕНАЖНАЯ IQ Д.400ММ 6М SN8 ПП ЧЕРНАЯ, С ВЕРХНЕЙ ПЕРФОРАЦИЕЙ '1C</v>
          </cell>
        </row>
        <row r="3442">
          <cell r="C3442">
            <v>1050869</v>
          </cell>
          <cell r="F3442" t="str">
            <v>UPONOR ТРУБА ДРЕНАЖНАЯ В БУХТАХ, 50ММ 200М ПВХ БЕЛАЯ '1C</v>
          </cell>
        </row>
        <row r="3443">
          <cell r="C3443">
            <v>1054636</v>
          </cell>
          <cell r="F3443" t="str">
            <v>UPONOR ТРУБА ДРЕНАЖНАЯ В БУХТАХ Д.58/50ММ 50М ПВХ БЕЛАЯ '1Щ</v>
          </cell>
        </row>
        <row r="3444">
          <cell r="C3444">
            <v>1050870</v>
          </cell>
          <cell r="F3444" t="str">
            <v>UPONOR ТРУБА ДРЕНАЖНАЯ В БУХТАХ, 65ММ 150М ПВХ БЕЛАЯ '1C</v>
          </cell>
        </row>
        <row r="3445">
          <cell r="C3445">
            <v>1050867</v>
          </cell>
          <cell r="F3445" t="str">
            <v>UPONOR ТРУБА ДРЕНАЖНАЯ В БУХТАХ, 80ММ 100М ПВХ БЕЛАЯ '1C</v>
          </cell>
        </row>
        <row r="3446">
          <cell r="C3446">
            <v>1054642</v>
          </cell>
          <cell r="F3446" t="str">
            <v>UPONOR ТРУБА ДРЕНАЖНАЯ В БУХТАХ Д.92/80ММ 30М ПВХ, БЕЛАЯ '1C</v>
          </cell>
        </row>
        <row r="3447">
          <cell r="C3447">
            <v>1054643</v>
          </cell>
          <cell r="F3447" t="str">
            <v>UPONOR ТРУБА ДРЕНАЖНАЯ В БУХТАХ Д.92/80ММ 60М ПВХ, БЕЛАЯ '1C</v>
          </cell>
        </row>
        <row r="3448">
          <cell r="C3448">
            <v>1054639</v>
          </cell>
          <cell r="F3448" t="str">
            <v>UPONOR ТРУБА ДРЕНАЖНАЯ В БУХТАХ Д.92/80ММ 150М ПВХ, БЕЛАЯ '1C</v>
          </cell>
        </row>
        <row r="3449">
          <cell r="C3449">
            <v>1050868</v>
          </cell>
          <cell r="F3449" t="str">
            <v>UPONOR ТРУБА ДРЕНАЖНАЯ В БУХТАХ Д.100ММ 100М ПВХ БЕЛАЯ '1C</v>
          </cell>
        </row>
        <row r="3450">
          <cell r="C3450">
            <v>1050866</v>
          </cell>
          <cell r="F3450" t="str">
            <v>UPONOR ТРУБА ДРЕНАЖНАЯ В БУХТАХ 125ММ 50М ПВХ БЕЛАЯ '1C</v>
          </cell>
        </row>
        <row r="3451">
          <cell r="C3451">
            <v>1054638</v>
          </cell>
          <cell r="F3451" t="str">
            <v>UPONOR ТРУБА ДРЕНАЖНАЯ В БУХТАХ Д.128/113ММ 50М ПВХ, БЕЛАЯ '1C</v>
          </cell>
        </row>
        <row r="3452">
          <cell r="C3452">
            <v>1054641</v>
          </cell>
          <cell r="F3452" t="str">
            <v>UPONOR ТРУБА ДРЕНАЖНАЯ В БУХТАХ Д.128/113ММ 100М ПВХ, БЕЛАЯ '1C</v>
          </cell>
        </row>
        <row r="3453">
          <cell r="C3453">
            <v>1050857</v>
          </cell>
          <cell r="F3453" t="str">
            <v>UPONOR ТРУБА ДРЕНАЖНАЯ В БУХТАХ Д.160/145ММ 50М ПВХ БЕЛАЯ '1C</v>
          </cell>
        </row>
        <row r="3454">
          <cell r="C3454">
            <v>1054609</v>
          </cell>
          <cell r="F3454" t="str">
            <v>UPONOR ТРУБА ДРЕНАЖНАЯ В БУХТАХ Д.60/50ММ 50М ПЭ '1C</v>
          </cell>
        </row>
        <row r="3455">
          <cell r="C3455">
            <v>1054618</v>
          </cell>
          <cell r="F3455" t="str">
            <v>UPONOR ТРУБА ДРЕНАЖНАЯ В БУХТАХ Д.93/80ММ 10М ПЭ '1C</v>
          </cell>
        </row>
        <row r="3456">
          <cell r="C3456">
            <v>1054617</v>
          </cell>
          <cell r="F3456" t="str">
            <v>UPONOR ТРУБА ДРЕНАЖНАЯ В БУХТАХ Д.93/80ММ 30М ПЭ ЧЕРНАЯ '1C</v>
          </cell>
        </row>
        <row r="3457">
          <cell r="C3457">
            <v>1054610</v>
          </cell>
          <cell r="F3457" t="str">
            <v>UPONOR ТРУБА ДРЕНАЖНАЯ В БУХТАХ Д.93/80ММ 50М ПЭ '1C</v>
          </cell>
        </row>
        <row r="3458">
          <cell r="C3458">
            <v>1054612</v>
          </cell>
          <cell r="F3458" t="str">
            <v>UPONOR ТРУБА ДРЕНАЖНАЯ В БУХТАХ Д.110/98ММ 50М ПЭ ЧЕРНАЯ '1C</v>
          </cell>
        </row>
        <row r="3459">
          <cell r="C3459">
            <v>1054651</v>
          </cell>
          <cell r="F3459" t="str">
            <v>UPONOR ТРУБА ДРЕНАЖНАЯ В БУХТАХ Д.92/80ММ 30М ПВХ СИНЯЯ '1Щ</v>
          </cell>
        </row>
        <row r="3460">
          <cell r="C3460">
            <v>1054648</v>
          </cell>
          <cell r="F3460" t="str">
            <v>UPONOR ТРУБА ДРЕНАЖНАЯ В БУХТАХ Д.92/80ММ 60М ПВХ СИНЯЯ '1C</v>
          </cell>
        </row>
        <row r="3461">
          <cell r="C3461">
            <v>1054653</v>
          </cell>
          <cell r="F3461" t="str">
            <v>UPONOR ТРУБА ДРЕНАЖНАЯ В БУХТАХ Д.92/80ММ 150М ПВХ СИНЯЯ '1C</v>
          </cell>
        </row>
        <row r="3462">
          <cell r="C3462">
            <v>1054650</v>
          </cell>
          <cell r="F3462" t="str">
            <v>UPONOR ТРУБА ДРЕНАЖНАЯ В БУХТАХ Д.128/113ММ 50М ПВХ СИНЯЯ '1C</v>
          </cell>
        </row>
        <row r="3463">
          <cell r="C3463">
            <v>1054654</v>
          </cell>
          <cell r="F3463" t="str">
            <v>UPONOR ТРУБА ДРЕНАЖНАЯ В БУХТАХ Д.128/113ММ 100М ПВХ СИНЯЯ '1C</v>
          </cell>
        </row>
        <row r="3464">
          <cell r="C3464">
            <v>1054655</v>
          </cell>
          <cell r="F3464" t="str">
            <v>UPONOR ТРУБА ДРЕНАЖНАЯ В БУХТАХ Д.160/145ММ 50М ПВХ СИНЯЯ '1C</v>
          </cell>
        </row>
        <row r="3465">
          <cell r="C3465">
            <v>1050860</v>
          </cell>
          <cell r="F3465" t="str">
            <v>UPONOR ТРУБА ДРЕНАЖНАЯ 50ММ 5М ПВХ БЕЛАЯ '1C</v>
          </cell>
        </row>
        <row r="3466">
          <cell r="C3466">
            <v>1050861</v>
          </cell>
          <cell r="F3466" t="str">
            <v>UPONOR ТРУБА ДРЕНАЖНАЯ 65ММ 5М ПВХ БЕЛАЯ '1C</v>
          </cell>
        </row>
        <row r="3467">
          <cell r="C3467">
            <v>1050862</v>
          </cell>
          <cell r="F3467" t="str">
            <v>UPONOR ТРУБА ДРЕНАЖНАЯ 80ММ 5М ПВХ БЕЛАЯ '1C</v>
          </cell>
        </row>
        <row r="3468">
          <cell r="C3468">
            <v>1050863</v>
          </cell>
          <cell r="F3468" t="str">
            <v>UPONOR ТРУБА ДРЕНАЖНАЯ 100ММ 5М ПВХ БЕЛАЯ '1C</v>
          </cell>
        </row>
        <row r="3469">
          <cell r="C3469">
            <v>1050851</v>
          </cell>
          <cell r="F3469" t="str">
            <v>UPONOR ТРУБА ДРЕНАЖНАЯ В БУХТАХ 50ММ 200М ПВХ С КОКОСОВЫМ ФИЛЬТРОМ '1C</v>
          </cell>
        </row>
        <row r="3470">
          <cell r="C3470">
            <v>1050854</v>
          </cell>
          <cell r="F3470" t="str">
            <v>UPONOR ТРУБА ДРЕНАЖНАЯ В БУХТАХ 65ММ 100М ПВХ С КОКОСОВЫМ ФИЛЬТРОМ '1C</v>
          </cell>
        </row>
        <row r="3471">
          <cell r="C3471">
            <v>1050855</v>
          </cell>
          <cell r="F3471" t="str">
            <v>UPONOR ТРУБА ДРЕНАЖНАЯ В БУХТАХ 80ММ 100М ПВХ С КОКОСОВЫМ ФИЛЬТРОМ '1C</v>
          </cell>
        </row>
        <row r="3472">
          <cell r="C3472">
            <v>1050852</v>
          </cell>
          <cell r="F3472" t="str">
            <v>UPONOR ТРУБА ДРЕНАЖНАЯ В БУХТАХ Д.100ММ 50М ПВХ С КОКОСОВЫМ ФИЛЬТРОМ '1C</v>
          </cell>
        </row>
        <row r="3473">
          <cell r="C3473">
            <v>1050853</v>
          </cell>
          <cell r="F3473" t="str">
            <v>UPONOR ТРУБА ДРЕНАЖНАЯ В БУХТАХ Д.125ММ 50М ПВХ С КОКОСОВЫМ ФИЛЬТРОМ '1C</v>
          </cell>
        </row>
        <row r="3474">
          <cell r="C3474">
            <v>1051072</v>
          </cell>
          <cell r="F3474" t="str">
            <v>UPONOR ТРУБА ДРЕНАЖНАЯ В БУХТАХ 50/44ММ 50М, БЕЗ ПЕРФОРАЦИИ, СЕРАЯ '1C</v>
          </cell>
        </row>
        <row r="3475">
          <cell r="C3475">
            <v>1067484</v>
          </cell>
          <cell r="F3475" t="str">
            <v>UPONOR ТРУБА ДРЕНАЖНАЯ В БУХТАХ Д.65ММ 50М БЕЗ ПЕРФОРАЦИИ, СЕРАЯ '1C</v>
          </cell>
        </row>
        <row r="3476">
          <cell r="C3476">
            <v>1067485</v>
          </cell>
          <cell r="F3476" t="str">
            <v>UPONOR ТРУБА ДРЕНАЖНАЯ В БУХТАХ Д.80ММ 50М БЕЗ ПЕРФОРАЦИИ, СЕРАЯ '1C</v>
          </cell>
        </row>
        <row r="3477">
          <cell r="C3477">
            <v>1067486</v>
          </cell>
          <cell r="F3477" t="str">
            <v>UPONOR ТРУБА ДРЕНАЖНАЯ В БУХТАХ Д.100ММ 50М БЕЗ ПЕРФОРАЦИИ, СЕРАЯ '1C</v>
          </cell>
        </row>
        <row r="3478">
          <cell r="C3478">
            <v>1050882</v>
          </cell>
          <cell r="F3478" t="str">
            <v>UPONOR ТРУБА ДРЕНАЖНАЯ В БУХТАХ 125ММ 50М БЕЗ ПЕРФОРАЦИИ, СЕРАЯ '1C</v>
          </cell>
        </row>
        <row r="3479">
          <cell r="C3479">
            <v>1051040</v>
          </cell>
          <cell r="F3479" t="str">
            <v>UPONOR ПЕРЕХОДНОЕ КОЛЬЦО ДЛЯ ДРЕНАЖНОЙ ТРУБЫ Д.50/65ММ '1C</v>
          </cell>
        </row>
        <row r="3480">
          <cell r="C3480">
            <v>1051041</v>
          </cell>
          <cell r="F3480" t="str">
            <v>UPONOR ПЕРЕХОДНОЕ КОЛЬЦО ДЛЯ ДРЕНАЖНОЙ ТРУБЫ Д.65/80ММ '1C</v>
          </cell>
        </row>
        <row r="3481">
          <cell r="C3481">
            <v>1051042</v>
          </cell>
          <cell r="F3481" t="str">
            <v>UPONOR ПЕРЕХОДНОЕ КОЛЬЦО ДЛЯ ДРЕНАЖНОЙ ТРУБЫ Д.80/100ММ '1C</v>
          </cell>
        </row>
        <row r="3482">
          <cell r="C3482">
            <v>1051043</v>
          </cell>
          <cell r="F3482" t="str">
            <v>UPONOR ПЕРЕХОДНОЕ КОЛЬЦО ДЛЯ ДРЕНАЖНОЙ ТРУБЫ Д.100/125ММ '1C</v>
          </cell>
        </row>
        <row r="3483">
          <cell r="C3483">
            <v>1051044</v>
          </cell>
          <cell r="F3483" t="str">
            <v>UPONOR ПЕРЕХОДНОЕ КОЛЬЦО ДЛЯ ДРЕНАЖНОЙ ТРУБЫ Д.125/160ММ '1C</v>
          </cell>
        </row>
        <row r="3484">
          <cell r="C3484">
            <v>1051045</v>
          </cell>
          <cell r="F3484" t="str">
            <v>UPONOR ЗАГЛУШКА ДЛЯ ДРЕНАЖНОЙ ТРУБЫ Д.50ММ '1C</v>
          </cell>
        </row>
        <row r="3485">
          <cell r="C3485">
            <v>1051046</v>
          </cell>
          <cell r="F3485" t="str">
            <v>UPONOR ЗАГЛУШКА ДЛЯ ДРЕНАЖНОЙ ТРУБЫ Д.65ММ '1C</v>
          </cell>
        </row>
        <row r="3486">
          <cell r="C3486">
            <v>1051047</v>
          </cell>
          <cell r="F3486" t="str">
            <v>UPONOR ЗАГЛУШКА ДЛЯ ДРЕНАЖНОЙ ТРУБЫ Д.80ММ '1C</v>
          </cell>
        </row>
        <row r="3487">
          <cell r="C3487">
            <v>1051048</v>
          </cell>
          <cell r="F3487" t="str">
            <v>UPONOR ЗАГЛУШКА ДЛЯ ДРЕНАЖНОЙ ТРУБЫ Д.100ММ '1C</v>
          </cell>
        </row>
        <row r="3488">
          <cell r="C3488">
            <v>1051049</v>
          </cell>
          <cell r="F3488" t="str">
            <v>UPONOR ЗАГЛУШКА ДЛЯ ДРЕНАЖНОЙ ТРУБЫ Д.125ММ '1C</v>
          </cell>
        </row>
        <row r="3489">
          <cell r="C3489">
            <v>1051050</v>
          </cell>
          <cell r="F3489" t="str">
            <v>UPONOR ЗАГЛУШКА ДЛЯ ДРЕНАЖНОЙ ТРУБЫ Д.160ММ '1C</v>
          </cell>
        </row>
        <row r="3490">
          <cell r="C3490">
            <v>1050168</v>
          </cell>
          <cell r="F3490" t="str">
            <v>UPONOR ЗАГЛУШКА ДЛЯ ДРЕНАЖНОЙ ТРУБЫ 50ММ '1C</v>
          </cell>
        </row>
        <row r="3491">
          <cell r="C3491">
            <v>1054773</v>
          </cell>
          <cell r="F3491" t="str">
            <v>UPONOR ЗАГЛУШКА ДЛЯ ДРЕНАЖНОЙ ТРУБЫ Д.92ММ ПЭ '1C</v>
          </cell>
        </row>
        <row r="3492">
          <cell r="C3492">
            <v>1050163</v>
          </cell>
          <cell r="F3492" t="str">
            <v>UPONOR ЗАГЛУШКА ДЛЯ ДРЕНАЖНОЙ ТРУБЫ 160ММ '1C</v>
          </cell>
        </row>
        <row r="3493">
          <cell r="C3493">
            <v>1067857</v>
          </cell>
          <cell r="F3493" t="str">
            <v>UPONOR КОНЦЕВАЯ ТРУБА Д.75ММ 2М '1C</v>
          </cell>
        </row>
        <row r="3494">
          <cell r="C3494">
            <v>1067858</v>
          </cell>
          <cell r="F3494" t="str">
            <v>UPONOR КОНЦЕВАЯ ТРУБА Д.110ММ 2М '1C</v>
          </cell>
        </row>
        <row r="3495">
          <cell r="C3495">
            <v>1067859</v>
          </cell>
          <cell r="F3495" t="str">
            <v>UPONOR КОНЦЕВАЯ ТРУБА Д.160ММ 2М '1C</v>
          </cell>
        </row>
        <row r="3496">
          <cell r="C3496">
            <v>1067871</v>
          </cell>
          <cell r="F3496" t="str">
            <v>UPONOR ЗАЩИТНЫЙ ПАТРУБОК ДЛЯ ДРЕНАЖНОЙ ТРУБЫ Д.75ММ '1С</v>
          </cell>
        </row>
        <row r="3497">
          <cell r="C3497">
            <v>1067872</v>
          </cell>
          <cell r="F3497" t="str">
            <v>UPONOR ЗАЩИТНЫЙ ПАТРУБОК ДЛЯ ДРЕНАЖНОЙ ТРУБЫ Д.110ММ '1С</v>
          </cell>
        </row>
        <row r="3498">
          <cell r="C3498">
            <v>1067873</v>
          </cell>
          <cell r="F3498" t="str">
            <v>UPONOR ЗАЩИТНЫЙ ПАТРУБОК ДЛЯ ДРЕНАЖНОЙ ТРУБЫ Д.160ММ '1С</v>
          </cell>
        </row>
        <row r="3499">
          <cell r="C3499">
            <v>1054777</v>
          </cell>
          <cell r="F3499" t="str">
            <v>UPONOR ДРЕНАЖНЫЙ КОЛОДЕЦ Д.400ММ Н=1,5М С КРЫШКОЙ '1Щ</v>
          </cell>
        </row>
        <row r="3500">
          <cell r="C3500">
            <v>1050139</v>
          </cell>
          <cell r="F3500" t="str">
            <v>UPONOR МУФТА ДВОЙНАЯ ДЛЯ ДРЕНАЖНОЙ ТРУБЫ 50ММ ПЭ '1C</v>
          </cell>
        </row>
        <row r="3501">
          <cell r="C3501">
            <v>1054769</v>
          </cell>
          <cell r="F3501" t="str">
            <v>UPONOR МУФТА ДВОЙНАЯ ДЛЯ ДРЕНАЖНОЙ ТРУБЫ Д.60ММ ПЭ '1C</v>
          </cell>
        </row>
        <row r="3502">
          <cell r="C3502">
            <v>1053691</v>
          </cell>
          <cell r="F3502" t="str">
            <v>UPONOR МУФТА ДВОЙНАЯ ДЛЯ ДРЕНАЖНОЙ ТРУБЫ Д.65ММ ПЭ '1C</v>
          </cell>
        </row>
        <row r="3503">
          <cell r="C3503">
            <v>1053692</v>
          </cell>
          <cell r="F3503" t="str">
            <v>UPONOR МУФТА ДВОЙНАЯ ДЛЯ ДРЕНАЖНОЙ ТРУБЫ Д.80ММ ПЭ '1C</v>
          </cell>
        </row>
        <row r="3504">
          <cell r="C3504">
            <v>1050998</v>
          </cell>
          <cell r="F3504" t="str">
            <v>UPONOR МУФТА ДВОЙНАЯ ДЛЯ ДРЕНАЖНОЙ ТРУБЫ Д.92ММ ПВХ '1C</v>
          </cell>
        </row>
        <row r="3505">
          <cell r="C3505">
            <v>1053693</v>
          </cell>
          <cell r="F3505" t="str">
            <v>UPONOR МУФТА ДВОЙНАЯ ДЛЯ ДРЕНАЖНОЙ ТРУБЫ Д.100ММ ПЭ '1C</v>
          </cell>
        </row>
        <row r="3506">
          <cell r="C3506">
            <v>1052530</v>
          </cell>
          <cell r="F3506" t="str">
            <v>UPONOR МУФТА ДЛЯ ДРЕНАЖНОЙ ТРУБЫ Д.125ММ '1C</v>
          </cell>
        </row>
        <row r="3507">
          <cell r="C3507">
            <v>1050999</v>
          </cell>
          <cell r="F3507" t="str">
            <v>UPONOR МУФТА ДВОЙНАЯ ДЛЯ ДРЕНАЖНОЙ ТРУБЫ Д.128ММ ПВХ '1C</v>
          </cell>
        </row>
        <row r="3508">
          <cell r="C3508">
            <v>1051000</v>
          </cell>
          <cell r="F3508" t="str">
            <v>UPONOR МУФТА ДВОЙНАЯ ДЛЯ ДРЕНАЖНОЙ ТРУБЫ Д.160ММ ПЭ '1C</v>
          </cell>
        </row>
        <row r="3509">
          <cell r="C3509">
            <v>1054756</v>
          </cell>
          <cell r="F3509" t="str">
            <v>UPONOR ПЕРЕХОД ДЛЯ ДРЕНАЖНОЙ ТРУБЫ Д.128/92ММ ПВХ '1C</v>
          </cell>
        </row>
        <row r="3510">
          <cell r="C3510">
            <v>1054757</v>
          </cell>
          <cell r="F3510" t="str">
            <v>UPONOR ПЕРЕХОД ДЛЯ ДРЕНАЖНОЙ ТРУБЫ Д.128/160ММ ПВХ '1C</v>
          </cell>
        </row>
        <row r="3511">
          <cell r="C3511">
            <v>1051064</v>
          </cell>
          <cell r="F3511" t="str">
            <v>UPONOR СОЕДИНИТЕЛЬНЫЙ ФИТИНГ ДЛЯ ДРЕНАЖНОЙ ТРУБЫ Д.65-80/160-670ММ '1C</v>
          </cell>
        </row>
        <row r="3512">
          <cell r="C3512">
            <v>1051004</v>
          </cell>
          <cell r="F3512" t="str">
            <v>UPONOR СОЕДИНИТЕЛЬНЫЙ ФИТИНГ ДЛЯ ДРЕНАЖНОЙ ТРУБЫ Д.110/92ММ '1C</v>
          </cell>
        </row>
        <row r="3513">
          <cell r="C3513">
            <v>1054759</v>
          </cell>
          <cell r="F3513" t="str">
            <v>UPONOR СОЕДИНИТЕЛЬНЫЙ ФИТИНГ ДЛЯ ДРЕНАЖНОЙ ТРУБЫ Д.128/110ММ '1C</v>
          </cell>
        </row>
        <row r="3514">
          <cell r="C3514">
            <v>1051016</v>
          </cell>
          <cell r="F3514" t="str">
            <v>UPONOR ТРОЙНИК ДЛЯ ДРЕНАЖНОЙ ТРУБЫ Д.50/50ММ 75ГР. '1C</v>
          </cell>
        </row>
        <row r="3515">
          <cell r="C3515">
            <v>1051017</v>
          </cell>
          <cell r="F3515" t="str">
            <v>UPONOR ТРОЙНИК ДЛЯ ДРЕНАЖНОЙ ТРУБЫ Д.50-65/65ММ 75ГР. '1C</v>
          </cell>
        </row>
        <row r="3516">
          <cell r="C3516">
            <v>1051018</v>
          </cell>
          <cell r="F3516" t="str">
            <v>UPONOR ТРОЙНИК ДЛЯ ДРЕНАЖНОЙ ТРУБЫ Д.50-65/80ММ 75 ГР. '1C</v>
          </cell>
        </row>
        <row r="3517">
          <cell r="C3517">
            <v>1051019</v>
          </cell>
          <cell r="F3517" t="str">
            <v>UPONOR ТРОЙНИК ДЛЯ ДРЕНАЖНОЙ ТРУБЫ Д.50-65/100ММ 75ГР. '1C</v>
          </cell>
        </row>
        <row r="3518">
          <cell r="C3518">
            <v>1051020</v>
          </cell>
          <cell r="F3518" t="str">
            <v>UPONOR ТРОЙНИК ДЛЯ ДРЕНАЖНОЙ ТРУБЫ Д.50-65/125ММ 75ГР. '1C</v>
          </cell>
        </row>
        <row r="3519">
          <cell r="C3519">
            <v>1051021</v>
          </cell>
          <cell r="F3519" t="str">
            <v>UPONOR ТРОЙНИК ДЛЯ ДРЕНАЖНОЙ ТРУБЫ Д.50-65/160ММ 75ГР. '1C</v>
          </cell>
        </row>
        <row r="3520">
          <cell r="C3520">
            <v>1051022</v>
          </cell>
          <cell r="F3520" t="str">
            <v>UPONOR ТРОЙНИК ДЛЯ ДРЕНАЖНОЙ ТРУБЫ Д.50-65/200ММ 75 ГР. '1C</v>
          </cell>
        </row>
        <row r="3521">
          <cell r="C3521">
            <v>1054770</v>
          </cell>
          <cell r="F3521" t="str">
            <v>UPONOR ТРОЙНИК ДЛЯ ДРЕНАЖНОЙ ТРУБЫ Д.60/60ММ 75ГР. ПЭ '1C</v>
          </cell>
        </row>
        <row r="3522">
          <cell r="C3522">
            <v>1051024</v>
          </cell>
          <cell r="F3522" t="str">
            <v>UPONOR ТРОЙНИК ДЛЯ ДРЕНАЖНОЙ ТРУБЫ Д.80/80ММ 75ГР. '1C</v>
          </cell>
        </row>
        <row r="3523">
          <cell r="C3523">
            <v>1051025</v>
          </cell>
          <cell r="F3523" t="str">
            <v>UPONOR ТРОЙНИК ДЛЯ ДРЕНАЖНОЙ ТРУБЫ Д.80/100ММ 75ГР. '1C</v>
          </cell>
        </row>
        <row r="3524">
          <cell r="C3524">
            <v>1051026</v>
          </cell>
          <cell r="F3524" t="str">
            <v>UPONOR ТРОЙНИК ДЛЯ ДРЕНАЖНОЙ ТРУБЫ Д.80/125ММ 75ГР. '1C</v>
          </cell>
        </row>
        <row r="3525">
          <cell r="C3525">
            <v>1050986</v>
          </cell>
          <cell r="F3525" t="str">
            <v>UPONOR ТРОЙНИК ДЛЯ ДРЕНАЖНОЙ ТРУБЫ Д.92/92ММ 75ГР ПВХ '1C</v>
          </cell>
        </row>
        <row r="3526">
          <cell r="C3526">
            <v>1051027</v>
          </cell>
          <cell r="F3526" t="str">
            <v>UPONOR ТРОЙНИК ДЛЯ ДРЕНАЖНОЙ ТРУБЫ Д.100/100ММ 75ГР '1C</v>
          </cell>
        </row>
        <row r="3527">
          <cell r="C3527">
            <v>1051028</v>
          </cell>
          <cell r="F3527" t="str">
            <v>UPONOR ТРОЙНИК ДЛЯ ДРЕНАЖНОЙ ТРУБЫ Д.100/125ММ 75ГР. '1C</v>
          </cell>
        </row>
        <row r="3528">
          <cell r="C3528">
            <v>1051030</v>
          </cell>
          <cell r="F3528" t="str">
            <v>UPONOR ТРОЙНИК ДЛЯ ДРЕНАЖНОЙ ТРУБЫ Д.125/125ММ 75ГР '1C</v>
          </cell>
        </row>
        <row r="3529">
          <cell r="C3529">
            <v>1050988</v>
          </cell>
          <cell r="F3529" t="str">
            <v>UPONOR ТРОЙНИК ДЛЯ ДРЕНАЖНОЙ ТРУБЫ Д.128/92ММ 75ГР ПВХ '1C</v>
          </cell>
        </row>
        <row r="3530">
          <cell r="C3530">
            <v>1050989</v>
          </cell>
          <cell r="F3530" t="str">
            <v>UPONOR ТРОЙНИК ДЛЯ ДРЕНАЖНОЙ ТРУБЫ Д.128/128ММ 75ГР ПВХ '1C</v>
          </cell>
        </row>
        <row r="3531">
          <cell r="C3531">
            <v>1050991</v>
          </cell>
          <cell r="F3531" t="str">
            <v>UPONOR ТРОЙНИК ДЛЯ ДРЕНАЖНОЙ ТРУБЫ Д.160/92ММ 75ГР ПВХ '1C</v>
          </cell>
        </row>
        <row r="3532">
          <cell r="C3532">
            <v>1050990</v>
          </cell>
          <cell r="F3532" t="str">
            <v>UPONOR ТРОЙНИК ДЛЯ ДРЕНАЖНОЙ ТРУБЫ Д.160/128ММ 75ГР ПВХ '1C</v>
          </cell>
        </row>
        <row r="3533">
          <cell r="C3533">
            <v>1050992</v>
          </cell>
          <cell r="F3533" t="str">
            <v>UPONOR ТРОЙНИК ДЛЯ ДРЕНАЖНОЙ ТРУБЫ Д.160/160ММ 75ГР. ПВХ '1С</v>
          </cell>
        </row>
        <row r="3534">
          <cell r="C3534">
            <v>1067854</v>
          </cell>
          <cell r="F3534" t="str">
            <v>UPONOR ПРОПУСКНАЯ ТРУБА СО СЛИВНЫМ ПАТРУБКОМ Д.50/65ММ 2М '1С</v>
          </cell>
        </row>
        <row r="3535">
          <cell r="C3535">
            <v>1067855</v>
          </cell>
          <cell r="F3535" t="str">
            <v>UPONOR ПРОПУСКНАЯ ТРУБА СО СЛИВНЫМ ПАТРУБКОМ Д.80/100ММ 2М '1С</v>
          </cell>
        </row>
        <row r="3536">
          <cell r="C3536">
            <v>1067856</v>
          </cell>
          <cell r="F3536" t="str">
            <v>UPONOR ПРОПУСКНАЯ ТРУБА СО СЛИВНЫМ ПАТРУБКОМ Д.125/160ММ 2М '1С</v>
          </cell>
        </row>
        <row r="3537">
          <cell r="C3537">
            <v>1054747</v>
          </cell>
          <cell r="F3537" t="str">
            <v>UPONOR СЕДЕЛЬНЫЙ ТРОЙНИК ДЛЯ ДРЕНАЖНОЙ ТРУБЫ Д.92/92ММ 75ГР ПВХ '1C</v>
          </cell>
        </row>
        <row r="3538">
          <cell r="C3538">
            <v>1050996</v>
          </cell>
          <cell r="F3538" t="str">
            <v>UPONOR СЕДЕЛЬНЫЙ ТРОЙНИК ДЛЯ ДРЕНАЖНОЙ ТРУБЫ Д.128/92ММ 75ГР ПВХ '1C</v>
          </cell>
        </row>
        <row r="3539">
          <cell r="C3539">
            <v>1050997</v>
          </cell>
          <cell r="F3539" t="str">
            <v>UPONOR СЕДЕЛЬНЫЙ ТРОЙНИК ДЛЯ ДРЕНАЖНОЙ ТРУБЫ Д.128/128ММ 75ГР ПВХ '1C</v>
          </cell>
        </row>
        <row r="3540">
          <cell r="C3540">
            <v>1067879</v>
          </cell>
          <cell r="F3540" t="str">
            <v>UPONOR ДОЖДЕПРИЕМНАЯ ВОРОНКА 315/110ММ ЧЕРНАЯ '1И</v>
          </cell>
        </row>
        <row r="3541">
          <cell r="C3541">
            <v>1071361</v>
          </cell>
          <cell r="F3541" t="str">
            <v>UPONOR ДОЖДЕПРИЕМНАЯ ВОРОНКА Д.315/110ММ ЧЕРНАЯ (КРАТНОСТЬ 132 ШТ) '1C</v>
          </cell>
        </row>
        <row r="3542">
          <cell r="C3542">
            <v>1053696</v>
          </cell>
          <cell r="F3542" t="str">
            <v>UPONOR ДОЖДЕПРИЕМНАЯ ВОРОНКА ПЛЮС Д.315/110ММ, ЧЕРНАЯ '1И</v>
          </cell>
        </row>
        <row r="3543">
          <cell r="C3543">
            <v>1067880</v>
          </cell>
          <cell r="F3543" t="str">
            <v>UPONOR ДОЖДЕПРИЕМНИК, Д.200ММ '1А</v>
          </cell>
        </row>
        <row r="3544">
          <cell r="C3544">
            <v>1003602</v>
          </cell>
          <cell r="F3544" t="str">
            <v>UPONOR ТРУБА ДЛЯ ЛИВНЕВОЙ КАНАЛИЗАЦИИ С РАСТРУБОМ Д.110/95ММ 3М ПЭ SN8 '1И</v>
          </cell>
        </row>
        <row r="3545">
          <cell r="C3545">
            <v>1044534</v>
          </cell>
          <cell r="F3545" t="str">
            <v>UPONOR ТРУБА ДЛЯ ЛИВНЕВОЙ КАНАЛИЗАЦИИ С РАСТРУБОМ Д.110/95ММ 6М ПЭ SN8 '1C</v>
          </cell>
        </row>
        <row r="3546">
          <cell r="C3546">
            <v>1085350</v>
          </cell>
          <cell r="F3546" t="str">
            <v>UPONOR УПЛОТНИТЕЛЬНОЕ КОЛЬЦО Д. 110 ММ 111,2X8,6MM SBR '1С</v>
          </cell>
        </row>
        <row r="3547">
          <cell r="C3547">
            <v>1053647</v>
          </cell>
          <cell r="F3547" t="str">
            <v>UPONOR УПЛОТНИТЕЛЬНОЕ КОЛЬЦО Д.110ММ '1И</v>
          </cell>
        </row>
        <row r="3548">
          <cell r="C3548">
            <v>1086101</v>
          </cell>
          <cell r="F3548" t="str">
            <v>UPONOR ТРУБА ДВУСТЕННАЯ 400ММ ЧЁРНАЯ 6М ПП БЕЗ РАСТРУБА '1C</v>
          </cell>
        </row>
        <row r="3549">
          <cell r="C3549">
            <v>1050074</v>
          </cell>
          <cell r="F3549" t="str">
            <v>UPONOR ЗАГЛУШКА КАНАЛИЗАЦИОННАЯ Д.110ММ ПП '1С</v>
          </cell>
        </row>
        <row r="3550">
          <cell r="C3550">
            <v>1051051</v>
          </cell>
          <cell r="F3550" t="str">
            <v xml:space="preserve">UPONOR ЗАЩИТНАЯ ЗАСЛОНКА ДЛЯ ДРЕНАЖНОЙ ТРУБЫ 65ММ '1C </v>
          </cell>
        </row>
        <row r="3551">
          <cell r="C3551">
            <v>1051052</v>
          </cell>
          <cell r="F3551" t="str">
            <v>UPONOR ЗАЩИТНАЯ ЗАСЛОНКА ДЛЯ ДРЕНАЖНОЙ ТРУБЫ 80ММ '1C</v>
          </cell>
        </row>
        <row r="3552">
          <cell r="C3552">
            <v>1051053</v>
          </cell>
          <cell r="F3552" t="str">
            <v>UPONOR ЗАЩИТНАЯ ЗАСЛОНКА ДЛЯ ДРЕНАЖНОЙ ТРУБЫ 100ММ '1C</v>
          </cell>
        </row>
        <row r="3553">
          <cell r="C3553">
            <v>1051054</v>
          </cell>
          <cell r="F3553" t="str">
            <v>UPONOR ЗАЩИТНАЯ ЗАСЛОНКА ДЛЯ ДРЕНАЖНОЙ ТРУБЫ 125ММ '1C</v>
          </cell>
        </row>
        <row r="3554">
          <cell r="C3554">
            <v>1051055</v>
          </cell>
          <cell r="F3554" t="str">
            <v>UPONOR ЗАЩИТНАЯ ЗАСЛОНКА ДЛЯ ДРЕНАЖНОЙ ТРУБЫ 160ММ '1C</v>
          </cell>
        </row>
        <row r="3555">
          <cell r="C3555">
            <v>1051056</v>
          </cell>
          <cell r="F3555" t="str">
            <v xml:space="preserve">UPONOR ЗАЩИТНАЯ ЗАСЛОНКА ДЛЯ ДРЕНАЖНОЙ ТРУБЫ 200ММ '1C </v>
          </cell>
        </row>
        <row r="3556">
          <cell r="C3556">
            <v>1050094</v>
          </cell>
          <cell r="F3556" t="str">
            <v>UPONOR ОТВОД КАНАЛИЗАЦИОННЫЙ ОДНОРАСТРУБНЫЙ УДЛИНЕННЫЙ Д.160ММ 88ГР ПП '1С</v>
          </cell>
        </row>
        <row r="3557">
          <cell r="C3557" t="str">
            <v>Наружная канализация</v>
          </cell>
          <cell r="F3557"/>
        </row>
        <row r="3558">
          <cell r="C3558">
            <v>1056762</v>
          </cell>
          <cell r="F3558" t="str">
            <v>UPONOR ТРУБА КАНАЛИЗАЦИОННАЯ РАСТРУБНАЯ ULTRA CLASSIC Д.110ММ 0,25М SN4 ПП '1C</v>
          </cell>
        </row>
        <row r="3559">
          <cell r="C3559">
            <v>1056763</v>
          </cell>
          <cell r="F3559" t="str">
            <v>UPONOR ТРУБА КАНАЛИЗАЦИОННАЯ РАСТРУБНАЯ ULTRA CLASSIC Д.110ММ 0,5М SN4 ПП '1C</v>
          </cell>
        </row>
        <row r="3560">
          <cell r="C3560">
            <v>1056764</v>
          </cell>
          <cell r="F3560" t="str">
            <v>UPONOR ТРУБА КАНАЛИЗАЦИОННАЯ РАСТРУБНАЯ ULTRA CLASSIC Д.110ММ 1М SN4 ПП '1C</v>
          </cell>
        </row>
        <row r="3561">
          <cell r="C3561">
            <v>1056765</v>
          </cell>
          <cell r="F3561" t="str">
            <v>UPONOR ТРУБА КАНАЛИЗАЦИОННАЯ РАСТРУБНАЯ ULTRA CLASSIC Д.110ММ 2М SN4 ПП '1C</v>
          </cell>
        </row>
        <row r="3562">
          <cell r="C3562">
            <v>1056766</v>
          </cell>
          <cell r="F3562" t="str">
            <v>UPONOR ТРУБА КАНАЛИЗАЦИОННАЯ РАСТРУБНАЯ ULTRA CLASSIC Д.110ММ 3М SN4 ПП '1C</v>
          </cell>
        </row>
        <row r="3563">
          <cell r="C3563">
            <v>1056767</v>
          </cell>
          <cell r="F3563" t="str">
            <v>UPONOR ТРУБА КАНАЛИЗАЦИОННАЯ РАСТРУБНАЯ ULTRA CLASSIC Д.110ММ 6М SN4 ПП '1C</v>
          </cell>
        </row>
        <row r="3564">
          <cell r="C3564">
            <v>1056768</v>
          </cell>
          <cell r="F3564" t="str">
            <v>UPONOR ТРУБА КАНАЛИЗАЦИОННАЯ РАСТРУБНАЯ ULTRA CLASSIC Д.110ММ 1М SN8 ПП '1C</v>
          </cell>
        </row>
        <row r="3565">
          <cell r="C3565">
            <v>1056769</v>
          </cell>
          <cell r="F3565" t="str">
            <v>UPONOR ТРУБА КАНАЛИЗАЦИОННАЯ РАСТРУБНАЯ ULTRA CLASSIC Д.110ММ 2М SN8 ПП '1C</v>
          </cell>
        </row>
        <row r="3566">
          <cell r="C3566">
            <v>1056770</v>
          </cell>
          <cell r="F3566" t="str">
            <v>UPONOR ТРУБА КАНАЛИЗАЦИОННАЯ РАСТРУБНАЯ ULTRA CLASSIC Д.110ММ 3М SN8 ПП '1C</v>
          </cell>
        </row>
        <row r="3567">
          <cell r="C3567">
            <v>1056771</v>
          </cell>
          <cell r="F3567" t="str">
            <v>UPONOR ТРУБА КАНАЛИЗАЦИОННАЯ РАСТРУБНАЯ ULTRA CLASSIC Д.110ММ 6М SN8 ПП '1C</v>
          </cell>
        </row>
        <row r="3568">
          <cell r="C3568">
            <v>1056772</v>
          </cell>
          <cell r="F3568" t="str">
            <v>UPONOR ТРУБА КАНАЛИЗАЦИОННАЯ РАСТРУБНАЯ ULTRA CLASSIC Д.160ММ 1М SN4 ПП '1C</v>
          </cell>
        </row>
        <row r="3569">
          <cell r="C3569">
            <v>1056773</v>
          </cell>
          <cell r="F3569" t="str">
            <v>UPONOR ТРУБА КАНАЛИЗАЦИОННАЯ РАСТРУБНАЯ ULTRA CLASSIC Д.160ММ 2М SN4 ПП '1C</v>
          </cell>
        </row>
        <row r="3570">
          <cell r="C3570">
            <v>1056774</v>
          </cell>
          <cell r="F3570" t="str">
            <v>UPONOR ТРУБА КАНАЛИЗАЦИОННАЯ РАСТРУБНАЯ ULTRA CLASSIC Д.160ММ 3М SN4 ПП '1C</v>
          </cell>
        </row>
        <row r="3571">
          <cell r="C3571">
            <v>1056775</v>
          </cell>
          <cell r="F3571" t="str">
            <v>UPONOR ТРУБА КАНАЛИЗАЦИОННАЯ РАСТРУБНАЯ ULTRA CLASSIC Д.160ММ 6М SN4 ПП '1C</v>
          </cell>
        </row>
        <row r="3572">
          <cell r="C3572">
            <v>1056776</v>
          </cell>
          <cell r="F3572" t="str">
            <v>UPONOR ТРУБА КАНАЛИЗАЦИОННАЯ РАСТРУБНАЯ ULTRA CLASSIC Д.160ММ 1М SN8 ПП '1C</v>
          </cell>
        </row>
        <row r="3573">
          <cell r="C3573">
            <v>1056777</v>
          </cell>
          <cell r="F3573" t="str">
            <v>UPONOR ТРУБА КАНАЛИЗАЦИОННАЯ РАСТРУБНАЯ ULTRA CLASSIC  Д.160ММ 2М SN8 ПП '1И</v>
          </cell>
        </row>
        <row r="3574">
          <cell r="C3574">
            <v>1056778</v>
          </cell>
          <cell r="F3574" t="str">
            <v>UPONOR ТРУБА КАНАЛИЗАЦИОННАЯ РАСТРУБНАЯ ULTRA CLASSIC Д.160ММ 3М SN8 ПП '1C</v>
          </cell>
        </row>
        <row r="3575">
          <cell r="C3575">
            <v>1056779</v>
          </cell>
          <cell r="F3575" t="str">
            <v>UPONOR ТРУБА КАНАЛИЗАЦИОННАЯ РАСТРУБНАЯ ULTRA CLASSIC Д.160ММ 6М SN8 ПП '1C</v>
          </cell>
        </row>
        <row r="3576">
          <cell r="C3576">
            <v>1059440</v>
          </cell>
          <cell r="F3576" t="str">
            <v>UPONOR ТРУБА КАНАЛИЗАЦИОННАЯ РАСТРУБНАЯ ULTRA CLASSIC Д.200ММ 2М SN8 ПП '1C</v>
          </cell>
        </row>
        <row r="3577">
          <cell r="C3577">
            <v>1059441</v>
          </cell>
          <cell r="F3577" t="str">
            <v>UPONOR ТРУБА КАНАЛИЗАЦИОННАЯ РАСТРУБНАЯ ULTRA CLASSIC Д.200ММ 3М SN8 ПП '1C</v>
          </cell>
        </row>
        <row r="3578">
          <cell r="C3578">
            <v>1059442</v>
          </cell>
          <cell r="F3578" t="str">
            <v>UPONOR ТРУБА КАНАЛИЗАЦИОННАЯ РАСТРУБНАЯ ULTRA CLASSIC  Д.200ММ 6М SN8 ПП '1C</v>
          </cell>
        </row>
        <row r="3579">
          <cell r="C3579">
            <v>1060629</v>
          </cell>
          <cell r="F3579" t="str">
            <v>UPONOR ТРУБА КАНАЛИЗАЦИОННАЯ РАСТРУБНАЯ ULTRA CLASSIC Д.250ММ 6М SN8 ПП '1C</v>
          </cell>
        </row>
        <row r="3580">
          <cell r="C3580">
            <v>1060631</v>
          </cell>
          <cell r="F3580" t="str">
            <v>UPONOR ТРУБА КАНАЛИЗАЦИОННАЯ РАСТРУБНАЯ ULTRA CLASSIC Д.315ММ 6М SN8 ПП '1C</v>
          </cell>
        </row>
        <row r="3581">
          <cell r="C3581">
            <v>1060633</v>
          </cell>
          <cell r="F3581" t="str">
            <v>UPONOR ТРУБА КАНАЛИЗАЦИОННАЯ РАСТРУБНАЯ ULTRA CLASSIC Д.400ММ 6М SN8 ПП '1C</v>
          </cell>
        </row>
        <row r="3582">
          <cell r="C3582">
            <v>1053672</v>
          </cell>
          <cell r="F3582" t="str">
            <v>UPONOR УПЛОТНИТЕЛЬНОЕ КОЛЬЦО ДЛЯ ПВХ ТРУБ Д.110 ММ '1C</v>
          </cell>
        </row>
        <row r="3583">
          <cell r="C3583">
            <v>1050073</v>
          </cell>
          <cell r="F3583" t="str">
            <v>UPONOR МУФТА КАНАЛИЗАЦИОННАЯ С УПОРОМ Д.110ММ ПП '1C</v>
          </cell>
        </row>
        <row r="3584">
          <cell r="C3584">
            <v>1071972</v>
          </cell>
          <cell r="F3584" t="str">
            <v>UPONOR МУФТА КАНАЛИЗАЦИОННАЯ С УПОРОМ Д.110ММ ПП (КРАТНОСТЬ 24/288) '1C</v>
          </cell>
        </row>
        <row r="3585">
          <cell r="C3585">
            <v>1071973</v>
          </cell>
          <cell r="F3585" t="str">
            <v>UPONOR МУФТА КАНАЛИЗАЦИОННАЯ С УПОРОМ Д.160ММ ПП (КРАТНОСТЬ 12/96) '1C</v>
          </cell>
        </row>
        <row r="3586">
          <cell r="C3586">
            <v>1071970</v>
          </cell>
          <cell r="F3586" t="str">
            <v>UPONOR ОТВОД КАНАЛИЗАЦИОННЫЙ ОДНОРАСТРУБНЫЙ Д.110ММ 15ГР. ПП '1C</v>
          </cell>
        </row>
        <row r="3587">
          <cell r="C3587">
            <v>1071969</v>
          </cell>
          <cell r="F3587" t="str">
            <v>UPONOR ОТВОД КАНАЛИЗАЦИОННЫЙ ОДНОРАСТРУБНЫЙ Д.110ММ 30ГР. ПП '1C</v>
          </cell>
        </row>
        <row r="3588">
          <cell r="C3588">
            <v>1050057</v>
          </cell>
          <cell r="F3588" t="str">
            <v>UPONOR ОТВОД КАНАЛИЗАЦИОННЫЙ ОДНОРАСТРУБНЫЙ Д.110ММ 45ГР ПП '1C</v>
          </cell>
        </row>
        <row r="3589">
          <cell r="C3589">
            <v>1071968</v>
          </cell>
          <cell r="F3589" t="str">
            <v>UPONOR ОТВОД КАНАЛИЗАЦИОННЫЙ ОДНОРАСТРУБНЫЙ Д.160ММ 45ГР. ПП '1C</v>
          </cell>
        </row>
        <row r="3590">
          <cell r="C3590">
            <v>1050055</v>
          </cell>
          <cell r="F3590" t="str">
            <v>UPONOR ОТВОД КАНАЛИЗАЦИОННЫЙ ОДНОРАСТРУБНЫЙ Д.110ММ 88,5ГР ПП '1C</v>
          </cell>
        </row>
        <row r="3591">
          <cell r="C3591">
            <v>1053999</v>
          </cell>
          <cell r="F3591" t="str">
            <v>UPONOR ОТВОД КАНАЛИЗАЦИОННЫЙ ОДНОРАСТРУБНЫЙ Д.160Х7,5ГР. ПП '1С</v>
          </cell>
        </row>
        <row r="3592">
          <cell r="C3592">
            <v>1053636</v>
          </cell>
          <cell r="F3592" t="str">
            <v>UPONOR ОТВОД КАНАЛИЗАЦИОННЫЙ ОДНОРАСТРУБНЫЙ Д.160ММ 88,5ГР. ПП '1C</v>
          </cell>
        </row>
        <row r="3593">
          <cell r="C3593">
            <v>1050084</v>
          </cell>
          <cell r="F3593" t="str">
            <v>UPONOR ОТВОД КАНАЛИЗАЦИОННЫЙ ДВУХРАСТРУБНЫЙ Д.110ММ 15ГР ПП '1C</v>
          </cell>
        </row>
        <row r="3594">
          <cell r="C3594">
            <v>1050087</v>
          </cell>
          <cell r="F3594" t="str">
            <v>UPONOR ОТВОД КАНАЛИЗАЦИОННЫЙ ДВУХРАСТРУБНЫЙ Д.110ММ 30ГР ПП '1C</v>
          </cell>
        </row>
        <row r="3595">
          <cell r="C3595">
            <v>1050090</v>
          </cell>
          <cell r="F3595" t="str">
            <v>UPONOR ОТВОД КАНАЛИЗАЦИОННЫЙ ДВУХРАСТРУБНЫЙ Д.110ММ 45ГР ПП '1C</v>
          </cell>
        </row>
        <row r="3596">
          <cell r="C3596">
            <v>1050086</v>
          </cell>
          <cell r="F3596" t="str">
            <v>UPONOR ОТВОД КАНАЛИЗАЦИОННЫЙ ДВУХРАСТРУБНЫЙ Д.160ММ 15ГР ПП '1C</v>
          </cell>
        </row>
        <row r="3597">
          <cell r="C3597">
            <v>1050089</v>
          </cell>
          <cell r="F3597" t="str">
            <v>UPONOR ОТВОД КАНАЛИЗАЦИОННЫЙ ДВУХРАСТРУБНЫЙ Д.160ММ 30ГР ПП '1C</v>
          </cell>
        </row>
        <row r="3598">
          <cell r="C3598">
            <v>1050091</v>
          </cell>
          <cell r="F3598" t="str">
            <v>UPONOR ОТВОД КАНАЛИЗАЦИОННЫЙ ДВУХРАСТРУБНЫЙ Д.160ММ 45ГР ПП '1C</v>
          </cell>
        </row>
        <row r="3599">
          <cell r="C3599">
            <v>1050092</v>
          </cell>
          <cell r="F3599" t="str">
            <v>UPONOR ОТВОД КАНАЛИЗАЦИОННЫЙ ДВУХРАСТРУБНЫЙ УДЛИНЕННЫЙ Д.110ММ 88,5ГР ПП '1C</v>
          </cell>
        </row>
        <row r="3600">
          <cell r="C3600">
            <v>1050093</v>
          </cell>
          <cell r="F3600" t="str">
            <v>UPONOR ОТВОД КАНАЛИЗАЦИОННЫЙ ДВУХРАСТРУБНЫЙ УДЛИНЕННЫЙ Д.160ММ 88,5ГР ПП '1C</v>
          </cell>
        </row>
        <row r="3601">
          <cell r="C3601">
            <v>1071971</v>
          </cell>
          <cell r="F3601" t="str">
            <v>UPONOR ТРОЙНИК КАНАЛИЗАЦИОННЫЙ ДВУХРАСТРУБНЫЙ Д.110/110ММ 45ГР ПП (КРАТНОСТЬ 8/96) '1C</v>
          </cell>
        </row>
        <row r="3602">
          <cell r="C3602">
            <v>1050066</v>
          </cell>
          <cell r="F3602" t="str">
            <v>UPONOR ТРОЙНИК КАНАЛИЗАЦИОННЫЙ ДВУХРАСТРУБНЫЙ Д.160/75ММ 45ГР ПП '1C</v>
          </cell>
        </row>
        <row r="3603">
          <cell r="C3603">
            <v>1050097</v>
          </cell>
          <cell r="F3603" t="str">
            <v>UPONOR ТРОЙНИК КАНАЛИЗАЦИОННЫЙ ТРЕХРАСТРУБНЫЙ Д.110/110ММ 45ГР ПП '1C</v>
          </cell>
        </row>
        <row r="3604">
          <cell r="C3604">
            <v>1050098</v>
          </cell>
          <cell r="F3604" t="str">
            <v>UPONOR ТРОЙНИК КАНАЛИЗАЦИОННЫЙ ТРЁХРАСТРУБНЫЙ Д.160/110ММ 45ГР ПП '1C</v>
          </cell>
        </row>
        <row r="3605">
          <cell r="C3605">
            <v>1050099</v>
          </cell>
          <cell r="F3605" t="str">
            <v>UPONOR ТРОЙНИК КАНАЛИЗАЦИОННЫЙ ТРЁХРАСТРУБНЫЙ Д.160/160ММ 45ГР ПП '1C</v>
          </cell>
        </row>
        <row r="3606">
          <cell r="C3606">
            <v>1050100</v>
          </cell>
          <cell r="F3606" t="str">
            <v>UPONOR ТРОЙНИК КАНАЛИЗАЦИОННЫЙ ТРЕХРАСТРУБНЫЙ ЗАКРУГЛЕННЫЙ Д.110/110ММ 88,5ГР ПП '1C</v>
          </cell>
        </row>
        <row r="3607">
          <cell r="C3607">
            <v>1054461</v>
          </cell>
          <cell r="F3607" t="str">
            <v>UPONOR ТРОЙНИК КАНАЛИЗАЦИОННЫЙ СЕДЕЛЬНЫЙ Д. 225/110ММ 45ГР ПВХ ДЛЯ БЕТОННЫХ ТРУБ '1C</v>
          </cell>
        </row>
        <row r="3608">
          <cell r="C3608">
            <v>1054462</v>
          </cell>
          <cell r="F3608" t="str">
            <v>UPONOR ТРОЙНИК КАНАЛИЗАЦИОННЫЙ СЕДЕЛЬНЫЙ Д. 225/160ММ 45ГР ПВХ ДЛЯ БЕТОННЫХ ТРУБ '1C</v>
          </cell>
        </row>
        <row r="3609">
          <cell r="C3609">
            <v>1054463</v>
          </cell>
          <cell r="F3609" t="str">
            <v>UPONOR ТРОЙНИК КАНАЛИЗАЦИОННЫЙ СЕДЕЛЬНЫЙ Д. 300/160ММ 45ГР ПВХ ДЛЯ БЕТОННЫХ ТРУБ '1C</v>
          </cell>
        </row>
        <row r="3610">
          <cell r="C3610">
            <v>1050070</v>
          </cell>
          <cell r="F3610" t="str">
            <v>UPONOR ПАТРУБОК ДЛЯ ПРОЧИСТКИ Д.110ММ ПП '1C</v>
          </cell>
        </row>
        <row r="3611">
          <cell r="C3611">
            <v>1054006</v>
          </cell>
          <cell r="F3611" t="str">
            <v>UPONOR СОЕДИНИТЕЛЬНЫЙ ПАТРУБОК ПП Д.110/100ММ (ПП/БЕТОН) '1C</v>
          </cell>
        </row>
        <row r="3612">
          <cell r="C3612">
            <v>1050665</v>
          </cell>
          <cell r="F3612" t="str">
            <v>UPONOR СОЕДИНИТЕЛЬНЫЙ ПАТРУБОК ПВХ Д.160/150ММ (БЕТОН) '1C</v>
          </cell>
        </row>
        <row r="3613">
          <cell r="C3613">
            <v>1050666</v>
          </cell>
          <cell r="F3613" t="str">
            <v>UPONOR СОЕДИНИТЕЛЬНЫЙ ПАТРУБОК ПВХ Д.160ММ (БЕТОН) '1C</v>
          </cell>
        </row>
        <row r="3614">
          <cell r="C3614">
            <v>1054502</v>
          </cell>
          <cell r="F3614" t="str">
            <v>UPONOR СОЕДИНИТЕЛЬНЫЙ ПАТРУБОК ПВХ Д. 250/225ММ ПВХ/БЕТОН '1C</v>
          </cell>
        </row>
        <row r="3615">
          <cell r="C3615">
            <v>1054501</v>
          </cell>
          <cell r="F3615" t="str">
            <v>UPONOR СОЕДИНИТЕЛЬНЫЙ ПАТРУБОК ПВХ Д.250/250ММ ПВХ/БЕТОН '1Щ</v>
          </cell>
        </row>
        <row r="3616">
          <cell r="C3616">
            <v>1054503</v>
          </cell>
          <cell r="F3616" t="str">
            <v>UPONOR СОЕДИНИТЕЛЬНЫЙ ПАТРУБОК ПВХ Д. 315/300ММ ПВХ/БЕТОН '1C</v>
          </cell>
        </row>
        <row r="3617">
          <cell r="C3617">
            <v>1050589</v>
          </cell>
          <cell r="F3617" t="str">
            <v>UPONOR СОЕДИНИТЕЛЬНЫЙ ПАТРУБОК ПВХ Д.400/400ММ (БЕТОН, ТЕРМОУСАДОЧНЫЙ) '1C</v>
          </cell>
        </row>
        <row r="3618">
          <cell r="C3618">
            <v>1054393</v>
          </cell>
          <cell r="F3618" t="str">
            <v>UPONOR СОЕДИНИТЕЛЬНЫЙ ПАТРУБОК ПП Д.110ММ ПВХ/ЧУГУН '1C</v>
          </cell>
        </row>
        <row r="3619">
          <cell r="C3619">
            <v>1050081</v>
          </cell>
          <cell r="F3619" t="str">
            <v>UPONOR ВТУЛКА ПРОХОДНАЯ КАНАЛИЗАЦИОННАЯ Д.110ММ ПП '1C</v>
          </cell>
        </row>
        <row r="3620">
          <cell r="C3620">
            <v>1050668</v>
          </cell>
          <cell r="F3620" t="str">
            <v>UPONOR МУФТА ПРОХОДНАЯ КАНАЛИЗАЦИОННАЯ 160ММ ДЛЯ БЕТОННЫХ ТРУБ ПП '1C</v>
          </cell>
        </row>
        <row r="3621">
          <cell r="C3621">
            <v>1054004</v>
          </cell>
          <cell r="F3621" t="str">
            <v>UPONOR СОЕДИНИТЕЛЬНЫЙ ПАТРУБОК ПП Д.110/100ММ (БЕТОН) '1C</v>
          </cell>
        </row>
        <row r="3622">
          <cell r="C3622">
            <v>1054005</v>
          </cell>
          <cell r="F3622" t="str">
            <v>UPONOR СОЕДИНИТЕЛЬНЫЙ ПАТРУБОК ПП Д.160/150ММ (БЕТОН) '1C</v>
          </cell>
        </row>
        <row r="3623">
          <cell r="C3623">
            <v>1062924</v>
          </cell>
          <cell r="F3623" t="str">
            <v>UPONOR ТРУБА IQ Д.600ММ 2,8М SN8 ПП С РАСТРУБОМ ЧЕРНАЯ '1C</v>
          </cell>
        </row>
        <row r="3624">
          <cell r="C3624">
            <v>1051721</v>
          </cell>
          <cell r="F3624" t="str">
            <v>UPONOR ТРУБА IQ Д.684/600ММ 6M SN8 ПП С РАСТРУБОМ, ЧЕРНАЯ  '1C</v>
          </cell>
        </row>
        <row r="3625">
          <cell r="C3625">
            <v>1050262</v>
          </cell>
          <cell r="F3625" t="str">
            <v>UPONOR ТРУБА DUPPLEX Д.400ММ 3М SN8 '1C</v>
          </cell>
        </row>
        <row r="3626">
          <cell r="C3626">
            <v>1050263</v>
          </cell>
          <cell r="F3626" t="str">
            <v>UPONOR ТРУБА DUPPLEX Д.160ММ 6М SN8 '1C</v>
          </cell>
        </row>
        <row r="3627">
          <cell r="C3627">
            <v>1050267</v>
          </cell>
          <cell r="F3627" t="str">
            <v>UPONOR ТРУБА DUPPLEX Д.400ММ 6М SN8 '1C</v>
          </cell>
        </row>
        <row r="3628">
          <cell r="C3628">
            <v>1103066</v>
          </cell>
          <cell r="F3628" t="str">
            <v>UPONOR ТРУБА ULRTA RIB2 Д.200ММ 3М SN8 '1C</v>
          </cell>
        </row>
        <row r="3629">
          <cell r="C3629">
            <v>1103067</v>
          </cell>
          <cell r="F3629" t="str">
            <v>UPONOR ТРУБА ULRTA RIB2 Д.200ММ 6М SN8 '1C</v>
          </cell>
        </row>
        <row r="3630">
          <cell r="C3630">
            <v>1103068</v>
          </cell>
          <cell r="F3630" t="str">
            <v>UPONOR ТРУБА ULTRA RIB2 Д.250ММ 3М SN8 '1C</v>
          </cell>
        </row>
        <row r="3631">
          <cell r="C3631">
            <v>1103069</v>
          </cell>
          <cell r="F3631" t="str">
            <v>UPONOR ТРУБА ULRTA RIB2 Д.250ММ 6М SN8 '1C</v>
          </cell>
        </row>
        <row r="3632">
          <cell r="C3632">
            <v>1103070</v>
          </cell>
          <cell r="F3632" t="str">
            <v>UPONOR ТРУБА ULRTA RIB2 Д.315ММ 3М SN8 '1C</v>
          </cell>
        </row>
        <row r="3633">
          <cell r="C3633">
            <v>1103072</v>
          </cell>
          <cell r="F3633" t="str">
            <v>UPONOR ТРУБА ULRTA RIB2 Д.315ММ 6М SN8 '1C</v>
          </cell>
        </row>
        <row r="3634">
          <cell r="C3634">
            <v>1103073</v>
          </cell>
          <cell r="F3634" t="str">
            <v>UPONOR ТРУБА ULRTA RIB2 Д.450ММ 3М SN8 '1C</v>
          </cell>
        </row>
        <row r="3635">
          <cell r="C3635">
            <v>1103075</v>
          </cell>
          <cell r="F3635" t="str">
            <v>UPONOR ТРУБА ULRTA RIB2 Д.450ММ 6М SN8 '1C</v>
          </cell>
        </row>
        <row r="3636">
          <cell r="C3636">
            <v>1103076</v>
          </cell>
          <cell r="F3636" t="str">
            <v>UPONOR ТРУБА ULRTA RIB2 Д.560ММ 3М SN8 '1C</v>
          </cell>
        </row>
        <row r="3637">
          <cell r="C3637">
            <v>1103077</v>
          </cell>
          <cell r="F3637" t="str">
            <v>UPONOR ТРУБА ULRTA RIB2 Д.560ММ 6М SN8 '1C</v>
          </cell>
        </row>
        <row r="3638">
          <cell r="C3638">
            <v>1104817</v>
          </cell>
          <cell r="F3638" t="str">
            <v>UPONOR ТРУБА ДЛЯ ЛИВНЕВОЙ КАНАЛИЗАЦИИ Д.160ММ 6М SN8 ПЭ С РАСТРУБОМ, ЧЕРНАЯ '1С</v>
          </cell>
        </row>
        <row r="3639">
          <cell r="C3639">
            <v>1050255</v>
          </cell>
          <cell r="F3639" t="str">
            <v>UPONOR ТРУБА ULRTA RIB2 Д.200ММ 3М SN8 '1Щ</v>
          </cell>
        </row>
        <row r="3640">
          <cell r="C3640">
            <v>1050250</v>
          </cell>
          <cell r="F3640" t="str">
            <v>UPONOR ТРУБА ULRTA RIB2 Д.200ММ 6М SN8 '1Щ</v>
          </cell>
        </row>
        <row r="3641">
          <cell r="C3641">
            <v>1054161</v>
          </cell>
          <cell r="F3641" t="str">
            <v>UPONOR ТРУБА ULTRA RIB2 Д.250ММ 3М SN8 '1Щ</v>
          </cell>
        </row>
        <row r="3642">
          <cell r="C3642">
            <v>1050251</v>
          </cell>
          <cell r="F3642" t="str">
            <v>UPONOR ТРУБА ULRTA RIB2 Д.250ММ 6М SN8 '1Щ</v>
          </cell>
        </row>
        <row r="3643">
          <cell r="C3643">
            <v>1050256</v>
          </cell>
          <cell r="F3643" t="str">
            <v>UPONOR ТРУБА ULRTA RIB2 Д.315ММ 3М SN8 '1Щ</v>
          </cell>
        </row>
        <row r="3644">
          <cell r="C3644">
            <v>1050252</v>
          </cell>
          <cell r="F3644" t="str">
            <v>UPONOR ТРУБА ULRTA RIB2 Д.315ММ 6М SN8 '1Щ</v>
          </cell>
        </row>
        <row r="3645">
          <cell r="C3645">
            <v>1050257</v>
          </cell>
          <cell r="F3645" t="str">
            <v>UPONOR ТРУБА ULRTA RIB2 Д.450ММ 3М SN8 '1Щ</v>
          </cell>
        </row>
        <row r="3646">
          <cell r="C3646">
            <v>1050253</v>
          </cell>
          <cell r="F3646" t="str">
            <v>UPONOR ТРУБА ULRTA RIB2 Д.450ММ 6М SN8 '1Щ</v>
          </cell>
        </row>
        <row r="3647">
          <cell r="C3647">
            <v>1050258</v>
          </cell>
          <cell r="F3647" t="str">
            <v>UPONOR ТРУБА ULRTA RIB2 Д.560ММ 3М SN8 '1Щ</v>
          </cell>
        </row>
        <row r="3648">
          <cell r="C3648">
            <v>1050254</v>
          </cell>
          <cell r="F3648" t="str">
            <v>UPONOR ТРУБА ULRTA RIB2 Д.560ММ 6М SN8 '1Щ</v>
          </cell>
        </row>
        <row r="3649">
          <cell r="C3649">
            <v>1051708</v>
          </cell>
          <cell r="F3649" t="str">
            <v>UPONOR ТРУБА IQ Д.160ММ 6М SN8 ПП С РАСТРУБОМ, ЧЕРНАЯ '1Щ</v>
          </cell>
        </row>
        <row r="3650">
          <cell r="C3650">
            <v>1058716</v>
          </cell>
          <cell r="F3650" t="str">
            <v>UPONOR ТРУБА IQ Д.200/175ММ 6М SN8 ПП С РАСТРУБОМ, ЧЕРНАЯ '1C</v>
          </cell>
        </row>
        <row r="3651">
          <cell r="C3651">
            <v>1058719</v>
          </cell>
          <cell r="F3651" t="str">
            <v>UPONOR ТРУБА IQ Д.250/218ММ 6М SN8 ПП С РАСТРУБОМ, ЧЕРНАЯ '1C</v>
          </cell>
        </row>
        <row r="3652">
          <cell r="C3652">
            <v>1058722</v>
          </cell>
          <cell r="F3652" t="str">
            <v>UPONOR ТРУБА IQ Д.315/275ММ 6М SN8 ПП С РАСТРУБОМ, ЧЕРНАЯ '1C</v>
          </cell>
        </row>
        <row r="3653">
          <cell r="C3653">
            <v>1051711</v>
          </cell>
          <cell r="F3653" t="str">
            <v>UPONOR ТРУБА IQ Д.400ММ 6М SN8 ПП С РАСТРУБОМ, ЧЕРНАЯ '1C</v>
          </cell>
        </row>
        <row r="3654">
          <cell r="C3654">
            <v>1051717</v>
          </cell>
          <cell r="F3654" t="str">
            <v>UPONOR ТРУБА IQ Д.450/400ММ 6М SN8 ПП С РАСТРУБОМ, ЧЕРНАЯ '1C</v>
          </cell>
        </row>
        <row r="3655">
          <cell r="C3655">
            <v>1051719</v>
          </cell>
          <cell r="F3655" t="str">
            <v>UPONOR ТРУБА IQ Д.560/500ММ 6М SN8 ПП С РАСТРУБОМ, ЧЕРНАЯ '1C</v>
          </cell>
        </row>
        <row r="3656">
          <cell r="C3656">
            <v>1058961</v>
          </cell>
          <cell r="F3656" t="str">
            <v>UPONOR ТРУБА IQ Д.684/600ММ 6М SN8 ПП С РАСТРУБОМ, ЧЕРНАЯ '1C</v>
          </cell>
        </row>
        <row r="3657">
          <cell r="C3657">
            <v>1059415</v>
          </cell>
          <cell r="F3657" t="str">
            <v>UPONOR ТРУБА IQ Д.902/800ММ 6М SN8 ПП С РАСТРУБОМ, ЧЕРНАЯ '1C</v>
          </cell>
        </row>
        <row r="3658">
          <cell r="C3658">
            <v>1051749</v>
          </cell>
          <cell r="F3658" t="str">
            <v>UPONOR ТРУБА IQ Д.1154/1000ММ 6М SN8 ПП С РАСТРУБОМ, ЧЕРНАЯ '1C</v>
          </cell>
        </row>
        <row r="3659">
          <cell r="C3659">
            <v>1057763</v>
          </cell>
          <cell r="F3659" t="str">
            <v>UPONOR ТРУБА IQ Д.1360/1200ММ 5,8М SN8 ПП С РАСТРУБОМ, ЧЕРНАЯ '1C</v>
          </cell>
        </row>
        <row r="3660">
          <cell r="C3660">
            <v>1058721</v>
          </cell>
          <cell r="F3660" t="str">
            <v>UPONOR ТРУБА IQ Д.250ММ 8М SN8 ПП БЕЗ РАСТРУБА, ЧЕРНАЯ '1C</v>
          </cell>
        </row>
        <row r="3661">
          <cell r="C3661">
            <v>1058724</v>
          </cell>
          <cell r="F3661" t="str">
            <v>UPONOR ТРУБА IQ Д.315ММ 8М SN8 ПП БЕЗ РАСТРУБА, ЧЕРНАЯ '1C</v>
          </cell>
        </row>
        <row r="3662">
          <cell r="C3662">
            <v>1051725</v>
          </cell>
          <cell r="F3662" t="str">
            <v>UPONOR ТРУБА IQ Д.450/400ММ 8М SN8 ПП БЕЗ РАСТРУБА, ЧЕРНАЯ '1C</v>
          </cell>
        </row>
        <row r="3663">
          <cell r="C3663">
            <v>1051726</v>
          </cell>
          <cell r="F3663" t="str">
            <v>UPONOR ТРУБА IQ Д.560/500ММ 8М SN8 ПП БЕЗ РАСТРУБА, ЧЕРНАЯ '1C</v>
          </cell>
        </row>
        <row r="3664">
          <cell r="C3664">
            <v>1058963</v>
          </cell>
          <cell r="F3664" t="str">
            <v>UPONOR ТРУБА IQ Д.600ММ 8М SN8 ПП БЕЗ РАСТРУБА, ЧЕРНАЯ '1C</v>
          </cell>
        </row>
        <row r="3665">
          <cell r="C3665">
            <v>1059416</v>
          </cell>
          <cell r="F3665" t="str">
            <v>UPONOR ТРУБА IQ Д.902/800ММ 8М SN8 ПП БЕЗ РАСТРУБА, ЧЕРНАЯ '1C</v>
          </cell>
        </row>
        <row r="3666">
          <cell r="C3666">
            <v>1051757</v>
          </cell>
          <cell r="F3666" t="str">
            <v>UPONOR ТРУБА IQ Д.1154/1000ММ 8М SN8 ПП БЕЗ РАСТРУБА, ЧЕРНАЯ '1C</v>
          </cell>
        </row>
        <row r="3667">
          <cell r="C3667">
            <v>1053659</v>
          </cell>
          <cell r="F3667" t="str">
            <v>UPONOR КОЛЬЦО УПЛОТНИТЕЛЬНОЕ DUPPLEX Д.160 ММ '1C</v>
          </cell>
        </row>
        <row r="3668">
          <cell r="C3668">
            <v>1058978</v>
          </cell>
          <cell r="F3668" t="str">
            <v>UPONOR КОЛЬЦО УПЛОТНИТЕЛЬНОЕ IQ/ULTRA DOUBLE Д.200ММ '1C</v>
          </cell>
        </row>
        <row r="3669">
          <cell r="C3669">
            <v>1058979</v>
          </cell>
          <cell r="F3669" t="str">
            <v>UPONOR КОЛЬЦО УПЛОТНИТЕЛЬНОЕ IQ/ULTRA DOUBLE Д.250ММ '1C</v>
          </cell>
        </row>
        <row r="3670">
          <cell r="C3670">
            <v>1058980</v>
          </cell>
          <cell r="F3670" t="str">
            <v>UPONOR КОЛЬЦО УПЛОТНИТЕЛЬНОЕ IQ/ULTRA DOUBLE Д.315ММ '1C</v>
          </cell>
        </row>
        <row r="3671">
          <cell r="C3671">
            <v>1051736</v>
          </cell>
          <cell r="F3671" t="str">
            <v>UPONOR КОЛЬЦО УПЛОТНИТЕЛЬНОЕ IQ&amp;ULTRA DOUBLE Д.400ММ '1C</v>
          </cell>
        </row>
        <row r="3672">
          <cell r="C3672">
            <v>1051737</v>
          </cell>
          <cell r="F3672" t="str">
            <v>UPONOR КОЛЬЦО УПЛОТНИТЕЛЬНОЕ IQ&amp;ULTRA DOUBLE Д.560/500ММ '1C</v>
          </cell>
        </row>
        <row r="3673">
          <cell r="C3673">
            <v>1051738</v>
          </cell>
          <cell r="F3673" t="str">
            <v>UPONOR КОЛЬЦО УПЛОТНИТЕЛЬНОЕ IQ&amp;ULTRA DOUBLE Д.680/600ММ '1C</v>
          </cell>
        </row>
        <row r="3674">
          <cell r="C3674">
            <v>1051772</v>
          </cell>
          <cell r="F3674" t="str">
            <v>UPONOR КОЛЬЦО УПЛОТНИТЕЛЬНОЕ IQ Д.1000ММ ДЛЯ РАСТРУБА '1C</v>
          </cell>
        </row>
        <row r="3675">
          <cell r="C3675">
            <v>1051773</v>
          </cell>
          <cell r="F3675" t="str">
            <v>UPONOR КОЛЬЦО УПЛОТНИТЕЛЬНОЕ IQ Д.1200ММ ДЛЯ РАСТРУБА '1C</v>
          </cell>
        </row>
        <row r="3676">
          <cell r="C3676">
            <v>1058731</v>
          </cell>
          <cell r="F3676" t="str">
            <v>UPONOR КОЛЬЦО УПЛОТНИТЕЛЬНОЕ IQ Д.800ММ ДЛЯ РЕМОНТНОЙ МУФТЫ '1C</v>
          </cell>
        </row>
        <row r="3677">
          <cell r="C3677">
            <v>1058853</v>
          </cell>
          <cell r="F3677" t="str">
            <v>UPONOR КОЛЬЦО УПЛОТНИТЕЛЬНОЕ IQ Д.1000ММ ДЛЯ РЕМОНТНОЙ МУФТЫ '1C</v>
          </cell>
        </row>
        <row r="3678">
          <cell r="C3678">
            <v>1050398</v>
          </cell>
          <cell r="F3678" t="str">
            <v>UPONOR КОЛЬЦО УПЛОТНИТЕЛЬНОЕ DUPPLEX Д.160ММ МАСЛОСТОЙКОЕ '1C</v>
          </cell>
        </row>
        <row r="3679">
          <cell r="C3679">
            <v>1050402</v>
          </cell>
          <cell r="F3679" t="str">
            <v>UPONOR КОЛЬЦО УПЛОТНИТЕЛЬНОЕ DUPPLEX Д.400ММ МАСЛОСТОЙКОЕ '1C</v>
          </cell>
        </row>
        <row r="3680">
          <cell r="C3680">
            <v>1059762</v>
          </cell>
          <cell r="F3680" t="str">
            <v>UPONOR КОЛЬЦО УПЛОТНИТЕЛЬНОЕ IQ/ULTRA DOUBLE Д.200ММ МАСЛОСТОЙКОЕ '1C</v>
          </cell>
        </row>
        <row r="3681">
          <cell r="C3681">
            <v>1059763</v>
          </cell>
          <cell r="F3681" t="str">
            <v>UPONOR КОЛЬЦО УПЛОТНИТЕЛЬНОЕ IQ/ULTRA DOUBLE Д.250ММ МАСЛОСТОЙКОЕ '1C</v>
          </cell>
        </row>
        <row r="3682">
          <cell r="C3682">
            <v>1059764</v>
          </cell>
          <cell r="F3682" t="str">
            <v>UPONOR КОЛЬЦО УПЛОТНИТЕЛЬНОЕ IQ/ULTRA DOUBLE Д.315ММ МАСЛОСТОЙКОЕ '1C</v>
          </cell>
        </row>
        <row r="3683">
          <cell r="C3683">
            <v>1059765</v>
          </cell>
          <cell r="F3683" t="str">
            <v>UPONOR КОЛЬЦО УПЛОТНИТЕЛЬНОЕ IQ/ULTRA DOUBLE Д.400ММ МАСЛОСТОЙКОЕ '1C</v>
          </cell>
        </row>
        <row r="3684">
          <cell r="C3684">
            <v>1059766</v>
          </cell>
          <cell r="F3684" t="str">
            <v>UPONOR КОЛЬЦО УПЛОТНИТЕЛЬНОЕ IQ/ULTRA DOUBLE Д.500ММ МАСЛОСТОЙКОЕ '1C</v>
          </cell>
        </row>
        <row r="3685">
          <cell r="C3685">
            <v>1059767</v>
          </cell>
          <cell r="F3685" t="str">
            <v>UPONOR КОЛЬЦО УПЛОТНИТЕЛЬНОЕ IQ/ULTRA DOUBLE Д.600ММ МАСЛОСТОЙКОЕ '1C</v>
          </cell>
        </row>
        <row r="3686">
          <cell r="C3686">
            <v>1051668</v>
          </cell>
          <cell r="F3686" t="str">
            <v>UPONOR УПЛОТНИТЕЛЬНАЯ МАНЖЕТА 110/138/50ММ '1C</v>
          </cell>
        </row>
        <row r="3687">
          <cell r="C3687">
            <v>1051669</v>
          </cell>
          <cell r="F3687" t="str">
            <v>UPONOR УПЛОТНИТЕЛЬНАЯ МАНЖЕТА 160/186/50ММ '1C</v>
          </cell>
        </row>
        <row r="3688">
          <cell r="C3688">
            <v>1059384</v>
          </cell>
          <cell r="F3688" t="str">
            <v>UPONOR УПЛОТНИТЕЛЬНАЯ МАНЖЕТА IQ 110/138/80ММ '1С</v>
          </cell>
        </row>
        <row r="3689">
          <cell r="C3689">
            <v>1059385</v>
          </cell>
          <cell r="F3689" t="str">
            <v>UPONOR УПЛОТНИТЕЛЬНАЯ МАНЖЕТА IQ 160/186/80ММ '1С</v>
          </cell>
        </row>
        <row r="3690">
          <cell r="C3690">
            <v>1059386</v>
          </cell>
          <cell r="F3690" t="str">
            <v>UPONOR УПЛОТНИТЕЛЬНАЯ МАНЖЕТА IQ 200/226/80ММ '1С</v>
          </cell>
        </row>
        <row r="3691">
          <cell r="C3691">
            <v>1059387</v>
          </cell>
          <cell r="F3691" t="str">
            <v>UPONOR УПЛОТНИТЕЛЬНАЯ МАНЖЕТА IQ 250/276/80ММ '1С</v>
          </cell>
        </row>
        <row r="3692">
          <cell r="C3692">
            <v>1059388</v>
          </cell>
          <cell r="F3692" t="str">
            <v>UPONOR УПЛОТНИТЕЛЬНАЯ МАНЖЕТА IQ 315/341/80ММ '1С</v>
          </cell>
        </row>
        <row r="3693">
          <cell r="C3693">
            <v>1054305</v>
          </cell>
          <cell r="F3693" t="str">
            <v>UPONOR ПЕРЕХОД ПП Д.250/110ММ (ПАТРУБОК КОЛОДЦА/ГЛАДКАЯ ТРУБА) '1С</v>
          </cell>
        </row>
        <row r="3694">
          <cell r="C3694">
            <v>1054306</v>
          </cell>
          <cell r="F3694" t="str">
            <v>UPONOR ПЕРЕХОД ПП Д.250/160ММ (ПАТРУБОК КОЛОДЦА/ГЛАДКАЯ ТРУБА) '1С</v>
          </cell>
        </row>
        <row r="3695">
          <cell r="C3695">
            <v>1054307</v>
          </cell>
          <cell r="F3695" t="str">
            <v>UPONOR ПЕРЕХОД ПП Д.315/110ММ (ПАТРУБОК КОЛОДЦА/ГЛАДКАЯ ТРУБА) '1С</v>
          </cell>
        </row>
        <row r="3696">
          <cell r="C3696">
            <v>1054308</v>
          </cell>
          <cell r="F3696" t="str">
            <v>UPONOR ПЕРЕХОД ПП Д.315/160ММ (ПАТРУБОК КОЛОДЦА/ГЛАДКАЯ ТРУБА) '1С</v>
          </cell>
        </row>
        <row r="3697">
          <cell r="C3697">
            <v>1054309</v>
          </cell>
          <cell r="F3697" t="str">
            <v>UPONOR ПЕРЕХОД ПП Д.450/160ММ (ПАТРУБОК КОЛОДЦА/ГЛАДКАЯ ТРУБА) '1С</v>
          </cell>
        </row>
        <row r="3698">
          <cell r="C3698">
            <v>1051671</v>
          </cell>
          <cell r="F3698" t="str">
            <v>UPONOR УПЛОТНИТЕЛЬНАЯ МАНЖЕТА 250/276/50ММ '1Щ</v>
          </cell>
        </row>
        <row r="3699">
          <cell r="C3699">
            <v>1051672</v>
          </cell>
          <cell r="F3699" t="str">
            <v>UPONOR УПЛОТНИТЕЛЬНАЯ МАНЖЕТА 315/341/50ММ '1C</v>
          </cell>
        </row>
        <row r="3700">
          <cell r="C3700">
            <v>1050349</v>
          </cell>
          <cell r="F3700" t="str">
            <v>UPONOR СОЕДИНИТЕЛЬНЫЙ ПАТРУБОК ULRTA RIB2 Д.200/225ММ (БЕТОН/РАСТР. НАР.) '1C</v>
          </cell>
        </row>
        <row r="3701">
          <cell r="C3701">
            <v>1050350</v>
          </cell>
          <cell r="F3701" t="str">
            <v>UPONOR СОЕДИНИТЕЛЬНЫЙ ПАТРУБОК ULRTA RIB2 Д.250/225ММ (БЕТОН/РАСТР. НАР.) '1C</v>
          </cell>
        </row>
        <row r="3702">
          <cell r="C3702">
            <v>1050351</v>
          </cell>
          <cell r="F3702" t="str">
            <v>UPONOR СОЕДИНИТЕЛЬНЫЙ ПАТРУБОК ULRTA RIB2 Д.315/300ММ (БЕТОН/РАСТР. НАР.) '1C</v>
          </cell>
        </row>
        <row r="3703">
          <cell r="C3703">
            <v>1050394</v>
          </cell>
          <cell r="F3703" t="str">
            <v>UPONOR СОЕДИНИТЕЛЬНЫЙ ПАТРУБОК DUPPLEX Д.400/400ММ (БЕТОН/РАСТР. НАР.) '1Щ</v>
          </cell>
        </row>
        <row r="3704">
          <cell r="C3704">
            <v>1050352</v>
          </cell>
          <cell r="F3704" t="str">
            <v>UPONOR СОЕДИНИТЕЛЬНЫЙ ПАТРУБОК ULRTA RIB2 Д.450/400ММ (БЕТОН/РАСТР. НАР.) '1C</v>
          </cell>
        </row>
        <row r="3705">
          <cell r="C3705">
            <v>1050354</v>
          </cell>
          <cell r="F3705" t="str">
            <v>UPONOR СОЕДИНИТЕЛЬНЫЙ ПАТРУБОК ULRTA RIB2 Д.200/225ММ (БЕТОН/РАСТР. ВНУТР.) '1C</v>
          </cell>
        </row>
        <row r="3706">
          <cell r="C3706">
            <v>1050355</v>
          </cell>
          <cell r="F3706" t="str">
            <v>UPONOR СОЕДИНИТЕЛЬНЫЙ ПАТРУБОК ULRTA RIB2 Д.250/225ММ (БЕТОН/РАСТР. ВНУТР.) '1C</v>
          </cell>
        </row>
        <row r="3707">
          <cell r="C3707">
            <v>1050356</v>
          </cell>
          <cell r="F3707" t="str">
            <v>UPONOR СОЕДИНИТЕЛЬНЫЙ ПАТРУБОК ULRTA RIB2 Д.315/300ММ  (БЕТОН/РАСТР. ВНУТР.) '1C</v>
          </cell>
        </row>
        <row r="3708">
          <cell r="C3708">
            <v>1050395</v>
          </cell>
          <cell r="F3708" t="str">
            <v>UPONOR СОЕДИНИТЕЛЬНЫЙ ПАТРУБОК DUPPLEX Д.400/400ММ (БЕТОН/РАСТР. ВНУТР.) '1C</v>
          </cell>
        </row>
        <row r="3709">
          <cell r="C3709">
            <v>1050357</v>
          </cell>
          <cell r="F3709" t="str">
            <v>UPONOR СОЕДИНИТЕЛЬНЫЙ ПАТРУБОК ULRTA RIB2 Д.450/400ММ  (БЕТОН/РАСТР. ВНУТР.) '1C</v>
          </cell>
        </row>
        <row r="3710">
          <cell r="C3710">
            <v>1054164</v>
          </cell>
          <cell r="F3710" t="str">
            <v>UPONOR ОТВОД ULTRA RIB2 Д.200ММ 7,5ГР. '1C</v>
          </cell>
        </row>
        <row r="3711">
          <cell r="C3711">
            <v>1050287</v>
          </cell>
          <cell r="F3711" t="str">
            <v>UPONOR ОТВОД ULRTA RIB2 Д.160ММ 15ГР. '1C</v>
          </cell>
        </row>
        <row r="3712">
          <cell r="C3712">
            <v>1050288</v>
          </cell>
          <cell r="F3712" t="str">
            <v>UPONOR ОТВОД ULRTA RIB2 Д.200ММ 15ГР. '1C</v>
          </cell>
        </row>
        <row r="3713">
          <cell r="C3713">
            <v>1050289</v>
          </cell>
          <cell r="F3713" t="str">
            <v>UPONOR ОТВОД ULRTA RIB2 Д.250ММ 15ГР. '1C</v>
          </cell>
        </row>
        <row r="3714">
          <cell r="C3714">
            <v>1050290</v>
          </cell>
          <cell r="F3714" t="str">
            <v>UPONOR ОТВОД ULRTA RIB2 Д.315ММ 15ГР. '1C</v>
          </cell>
        </row>
        <row r="3715">
          <cell r="C3715">
            <v>1050379</v>
          </cell>
          <cell r="F3715" t="str">
            <v>UPONOR ОТВОД DUPPLEX Д.400ММ 15ГР. '1C</v>
          </cell>
        </row>
        <row r="3716">
          <cell r="C3716">
            <v>1050291</v>
          </cell>
          <cell r="F3716" t="str">
            <v>UPONOR ОТВОД ULRTA RIB2 Д.450ММ 15ГР. '1C</v>
          </cell>
        </row>
        <row r="3717">
          <cell r="C3717">
            <v>1050292</v>
          </cell>
          <cell r="F3717" t="str">
            <v>UPONOR ОТВОД ULRTA RIB2 Д.560ММ 15ГР. '1C</v>
          </cell>
        </row>
        <row r="3718">
          <cell r="C3718">
            <v>1051733</v>
          </cell>
          <cell r="F3718" t="str">
            <v>UPONOR ОТВОД IQ Д.600ММ 15ГР. ПП, ЧЕРНЫЙ, РАСТРУБНЫЙ '1C</v>
          </cell>
        </row>
        <row r="3719">
          <cell r="C3719">
            <v>1050281</v>
          </cell>
          <cell r="F3719" t="str">
            <v>UPONOR ОТВОД ULRTA RIB2 Д.160ММ 30ГР. '1C</v>
          </cell>
        </row>
        <row r="3720">
          <cell r="C3720">
            <v>1050282</v>
          </cell>
          <cell r="F3720" t="str">
            <v>UPONOR ОТВОД ULRTA RIB2 Д.200ММ 30ГР. '1C</v>
          </cell>
        </row>
        <row r="3721">
          <cell r="C3721">
            <v>1050283</v>
          </cell>
          <cell r="F3721" t="str">
            <v>UPONOR ОТВОД ULRTA RIB2 Д.250ММ 30ГР. '1C</v>
          </cell>
        </row>
        <row r="3722">
          <cell r="C3722">
            <v>1050284</v>
          </cell>
          <cell r="F3722" t="str">
            <v>UPONOR ОТВОД ULRTA RIB2 Д.315ММ 30ГР. '1C</v>
          </cell>
        </row>
        <row r="3723">
          <cell r="C3723">
            <v>1050376</v>
          </cell>
          <cell r="F3723" t="str">
            <v>UPONOR ОТВОД DUPPLEX Д.400ММ 30ГР. '1C</v>
          </cell>
        </row>
        <row r="3724">
          <cell r="C3724">
            <v>1050285</v>
          </cell>
          <cell r="F3724" t="str">
            <v>UPONOR ОТВОД ULRTA RIB2 Д.450ММ 30ГР. '1C</v>
          </cell>
        </row>
        <row r="3725">
          <cell r="C3725">
            <v>1050286</v>
          </cell>
          <cell r="F3725" t="str">
            <v>UPONOR ОТВОД ULRTA RIB2 Д.560ММ 30ГР. '1C</v>
          </cell>
        </row>
        <row r="3726">
          <cell r="C3726">
            <v>1051734</v>
          </cell>
          <cell r="F3726" t="str">
            <v>UPONOR ОТВОД IQ Д.600ММ 30ГР. ПП, ЧЕРНЫЙ, РАСТРУБНЫЙ '1C</v>
          </cell>
        </row>
        <row r="3727">
          <cell r="C3727">
            <v>1053652</v>
          </cell>
          <cell r="F3727" t="str">
            <v>UPONOR ОТВОД ULRTA RIB2 Д.160ММ 45ГР. '1C</v>
          </cell>
        </row>
        <row r="3728">
          <cell r="C3728">
            <v>1050276</v>
          </cell>
          <cell r="F3728" t="str">
            <v>UPONOR ОТВОД ULRTA RIB2 Д.200ММ 45ГР. '1C</v>
          </cell>
        </row>
        <row r="3729">
          <cell r="C3729">
            <v>1050277</v>
          </cell>
          <cell r="F3729" t="str">
            <v>UPONOR ОТВОД ULRTA RIB2 Д.250ММ 45ГР. '1C</v>
          </cell>
        </row>
        <row r="3730">
          <cell r="C3730">
            <v>1050278</v>
          </cell>
          <cell r="F3730" t="str">
            <v>UPONOR ОТВОД ULRTA RIB2 Д.315ММ 45ГР. '1C</v>
          </cell>
        </row>
        <row r="3731">
          <cell r="C3731">
            <v>1050377</v>
          </cell>
          <cell r="F3731" t="str">
            <v>UPONOR ОТВОД DUPPLEX Д.400ММ 45ГР '1C</v>
          </cell>
        </row>
        <row r="3732">
          <cell r="C3732">
            <v>1050279</v>
          </cell>
          <cell r="F3732" t="str">
            <v>UPONOR ОТВОД ULRTA RIB2 Д.450ММ 45ГР. '1C</v>
          </cell>
        </row>
        <row r="3733">
          <cell r="C3733">
            <v>1050280</v>
          </cell>
          <cell r="F3733" t="str">
            <v>UPONOR ОТВОД ULRTA RIB2 Д.560ММ 45ГР. '1C</v>
          </cell>
        </row>
        <row r="3734">
          <cell r="C3734">
            <v>1051735</v>
          </cell>
          <cell r="F3734" t="str">
            <v>UPONOR ОТВОД IQ Д.600ММ 45ГР. ПП, ЧЕРНЫЙ, РАСТРУБНЫЙ '1C</v>
          </cell>
        </row>
        <row r="3735">
          <cell r="C3735">
            <v>1053651</v>
          </cell>
          <cell r="F3735" t="str">
            <v>UPONOR ОТВОД ULRTA RIB2 Д.160ММ 90ГР. '1C</v>
          </cell>
        </row>
        <row r="3736">
          <cell r="C3736">
            <v>1050272</v>
          </cell>
          <cell r="F3736" t="str">
            <v>UPONOR ОТВОД ULRTA RIB2 Д.200ММ 90ГР. '1C</v>
          </cell>
        </row>
        <row r="3737">
          <cell r="C3737">
            <v>1050273</v>
          </cell>
          <cell r="F3737" t="str">
            <v>UPONOR ОТВОД ULRTA RIB2 Д.250ММ 90ГР. '1C</v>
          </cell>
        </row>
        <row r="3738">
          <cell r="C3738">
            <v>1050274</v>
          </cell>
          <cell r="F3738" t="str">
            <v>UPONOR ОТВОД ULRTA RIB2 Д.315ММ 90ГР. '1C</v>
          </cell>
        </row>
        <row r="3739">
          <cell r="C3739">
            <v>1050378</v>
          </cell>
          <cell r="F3739" t="str">
            <v>UPONOR ОТВОД DUPPLEX Д.400ММ 90ГР '1C</v>
          </cell>
        </row>
        <row r="3740">
          <cell r="C3740">
            <v>1053653</v>
          </cell>
          <cell r="F3740" t="str">
            <v>UPONOR МУФТА ДВОЙНАЯ ULRTA RIB2 Д.160ММ '1C</v>
          </cell>
        </row>
        <row r="3741">
          <cell r="C3741">
            <v>1050329</v>
          </cell>
          <cell r="F3741" t="str">
            <v>UPONOR МУФТА ДВОЙНАЯ ULRTA RIB2 Д.200ММ '1C</v>
          </cell>
        </row>
        <row r="3742">
          <cell r="C3742">
            <v>1053654</v>
          </cell>
          <cell r="F3742" t="str">
            <v>UPONOR МУФТА ДВОЙНАЯ ULRTA RIB2 Д.250ММ '1C</v>
          </cell>
        </row>
        <row r="3743">
          <cell r="C3743">
            <v>1053655</v>
          </cell>
          <cell r="F3743" t="str">
            <v>UPONOR МУФТА ДВОЙНАЯ ULRTA RIB2 Д.315ММ '1C</v>
          </cell>
        </row>
        <row r="3744">
          <cell r="C3744">
            <v>1050380</v>
          </cell>
          <cell r="F3744" t="str">
            <v>UPONOR МУФТА ДВОЙНАЯ DUPPLEX Д.400ММ '1C</v>
          </cell>
        </row>
        <row r="3745">
          <cell r="C3745">
            <v>1053747</v>
          </cell>
          <cell r="F3745" t="str">
            <v>UPONOR МУФТА ДВОЙНАЯ ULRTA RIB2 Д.450ММ ПП '1C</v>
          </cell>
        </row>
        <row r="3746">
          <cell r="C3746">
            <v>1050330</v>
          </cell>
          <cell r="F3746" t="str">
            <v>UPONOR МУФТА ДВОЙНАЯ ULRTA RIB2 Д.560ММ '1C</v>
          </cell>
        </row>
        <row r="3747">
          <cell r="C3747">
            <v>1051741</v>
          </cell>
          <cell r="F3747" t="str">
            <v>UPONOR МУФТА ДВОЙНАЯ IQ Д.680/600ММ SN8 ПП '1C</v>
          </cell>
        </row>
        <row r="3748">
          <cell r="C3748">
            <v>1050325</v>
          </cell>
          <cell r="F3748" t="str">
            <v>UPONOR МУФТА НАДВИЖНАЯ ULRTA RIB2 Д.160ММ '1C</v>
          </cell>
        </row>
        <row r="3749">
          <cell r="C3749">
            <v>1050326</v>
          </cell>
          <cell r="F3749" t="str">
            <v>UPONOR МУФТА НАДВИЖНАЯ ULRTA RIB2 Д.200ММ '1C</v>
          </cell>
        </row>
        <row r="3750">
          <cell r="C3750">
            <v>1050327</v>
          </cell>
          <cell r="F3750" t="str">
            <v>UPONOR МУФТА НАДВИЖНАЯ ULRTA RIB2 Д.250ММ '1C</v>
          </cell>
        </row>
        <row r="3751">
          <cell r="C3751">
            <v>1050328</v>
          </cell>
          <cell r="F3751" t="str">
            <v>UPONOR МУФТА НАДВИЖНАЯ ULRTA RIB2 Д.315ММ '1C</v>
          </cell>
        </row>
        <row r="3752">
          <cell r="C3752">
            <v>1050381</v>
          </cell>
          <cell r="F3752" t="str">
            <v>UPONOR МУФТА НАДВИЖНАЯ DUPPLEX Д.400ММ '1C</v>
          </cell>
        </row>
        <row r="3753">
          <cell r="C3753">
            <v>1051666</v>
          </cell>
          <cell r="F3753" t="str">
            <v>UPONOR МУФТА НАДВИЖНАЯ ULRTA RIB2 Д.450ММ ПП '1C</v>
          </cell>
        </row>
        <row r="3754">
          <cell r="C3754">
            <v>1050516</v>
          </cell>
          <cell r="F3754" t="str">
            <v>UPONOR МУФТА НАДВИЖНАЯ ULRTA RIB2 Д.560ММ '1C</v>
          </cell>
        </row>
        <row r="3755">
          <cell r="C3755">
            <v>1057909</v>
          </cell>
          <cell r="F3755" t="str">
            <v>UPONOR МУФТА НАДВИЖНАЯ IQ Д.600ММ ПП '1C</v>
          </cell>
        </row>
        <row r="3756">
          <cell r="C3756">
            <v>1058730</v>
          </cell>
          <cell r="F3756" t="str">
            <v>UPONOR МУФТА РЕМОНТНАЯ IQ Д.800ММ ПЭ, ЧЕРНАЯ '1C</v>
          </cell>
        </row>
        <row r="3757">
          <cell r="C3757">
            <v>1058852</v>
          </cell>
          <cell r="F3757" t="str">
            <v>UPONOR МУФТА РЕМОНТНАЯ IQ Д.1000ММ ПЭ, ЧЕРНАЯ '1C</v>
          </cell>
        </row>
        <row r="3758">
          <cell r="C3758">
            <v>1050519</v>
          </cell>
          <cell r="F3758" t="str">
            <v>UPONOR ПЕРЕХОД DUPPLEX НА ГЛАДКУЮ ТРУБУ Д.160/160ММ '1C</v>
          </cell>
        </row>
        <row r="3759">
          <cell r="C3759">
            <v>1050358</v>
          </cell>
          <cell r="F3759" t="str">
            <v>UPONOR ПЕРЕХОД ULRTA RIB2 НА ГЛАДКУЮ ТРУБУ Д.200/200ММ '1C</v>
          </cell>
        </row>
        <row r="3760">
          <cell r="C3760">
            <v>1050359</v>
          </cell>
          <cell r="F3760" t="str">
            <v>UPONOR ПЕРЕХОД ULRTA RIB2 НА ГЛАДКУЮ ТРУБУ Д.250/250ММ '1C</v>
          </cell>
        </row>
        <row r="3761">
          <cell r="C3761">
            <v>1050360</v>
          </cell>
          <cell r="F3761" t="str">
            <v>UPONOR ПЕРЕХОД ULRTA RIB2 НА ГЛАДКУЮ ТРУБУ Д.315/315ММ '1C</v>
          </cell>
        </row>
        <row r="3762">
          <cell r="C3762">
            <v>1050393</v>
          </cell>
          <cell r="F3762" t="str">
            <v>UPONOR ПЕРЕХОД DUPPLEX НА ГЛАДКУЮ ТРУБУ Д.400/400ММ '1C</v>
          </cell>
        </row>
        <row r="3763">
          <cell r="C3763">
            <v>1050361</v>
          </cell>
          <cell r="F3763" t="str">
            <v>UPONOR ПЕРЕХОД ULRTA RIB2 НА ГЛАДКУЮ ТРУБУ Д.450/400ММ '1C</v>
          </cell>
        </row>
        <row r="3764">
          <cell r="C3764">
            <v>1050517</v>
          </cell>
          <cell r="F3764" t="str">
            <v>UPONOR ПЕРЕХОД DUPPLEX Д.160/110ММ '1C</v>
          </cell>
        </row>
        <row r="3765">
          <cell r="C3765">
            <v>1050338</v>
          </cell>
          <cell r="F3765" t="str">
            <v>UPONOR ПЕРЕХОД ULRTA RIB2 Д.200/110ММ ПП С УПЛОТНИТЕЛЕМ '1C</v>
          </cell>
        </row>
        <row r="3766">
          <cell r="C3766">
            <v>1050339</v>
          </cell>
          <cell r="F3766" t="str">
            <v>UPONOR ПЕРЕХОД ULRTA RIB2 Д.200/160ММ ПП С УПЛОТНИТЕЛЕМ '1C</v>
          </cell>
        </row>
        <row r="3767">
          <cell r="C3767">
            <v>1050340</v>
          </cell>
          <cell r="F3767" t="str">
            <v>UPONOR ПЕРЕХОД ULRTA RIB2 Д.250/200ММ С УПЛОТНИТЕЛЕМ '1C</v>
          </cell>
        </row>
        <row r="3768">
          <cell r="C3768">
            <v>1050341</v>
          </cell>
          <cell r="F3768" t="str">
            <v>UPONOR ПЕРЕХОД ULRTA RIB2 Д.315/200ММ С УПЛОТНИТЕЛЕМ '1C</v>
          </cell>
        </row>
        <row r="3769">
          <cell r="C3769">
            <v>1050342</v>
          </cell>
          <cell r="F3769" t="str">
            <v>UPONOR ПЕРЕХОД ULRTA RIB2 Д.315/250ММ С УПЛОТНИТЕЛЕМ '1C</v>
          </cell>
        </row>
        <row r="3770">
          <cell r="C3770">
            <v>1050389</v>
          </cell>
          <cell r="F3770" t="str">
            <v>UPONOR ПЕРЕХОД DUPPLEX Д.400/250ММ С УПЛОТНИТЕЛЕМ '1C</v>
          </cell>
        </row>
        <row r="3771">
          <cell r="C3771">
            <v>1050390</v>
          </cell>
          <cell r="F3771" t="str">
            <v>UPONOR ПЕРЕХОД DUPPLEX Д.400/315ММ С УПЛОТНИТЕЛЕМ '1C</v>
          </cell>
        </row>
        <row r="3772">
          <cell r="C3772">
            <v>1050343</v>
          </cell>
          <cell r="F3772" t="str">
            <v>UPONOR ПЕРЕХОД ULRTA RIB2 Д.450/250ММ С УПЛОТНИТЕЛЕМ '1C</v>
          </cell>
        </row>
        <row r="3773">
          <cell r="C3773">
            <v>1050344</v>
          </cell>
          <cell r="F3773" t="str">
            <v>UPONOR ПЕРЕХОД ULRTA RIB2 Д.450/315ММ С УПЛОТНИТЕЛЕМ '1C</v>
          </cell>
        </row>
        <row r="3774">
          <cell r="C3774">
            <v>1050346</v>
          </cell>
          <cell r="F3774" t="str">
            <v>UPONOR ПЕРЕХОД ULRTA RIB2 Д.560/315ММ С УПЛОТНИТЕЛЕМ '1C</v>
          </cell>
        </row>
        <row r="3775">
          <cell r="C3775">
            <v>1050347</v>
          </cell>
          <cell r="F3775" t="str">
            <v>UPONOR ПЕРЕХОД ULRTA RIB2 Д.560/450ММ С УПЛОТНИТЕЛЕМ '1C</v>
          </cell>
        </row>
        <row r="3776">
          <cell r="C3776">
            <v>1050298</v>
          </cell>
          <cell r="F3776" t="str">
            <v>UPONOR ТРОЙНИК ULRTA RIB2 Д.160/160ММ 45ГР. '1C</v>
          </cell>
        </row>
        <row r="3777">
          <cell r="C3777">
            <v>1050307</v>
          </cell>
          <cell r="F3777" t="str">
            <v>UPONOR ТРОЙНИК ULRTA RIB2 Д.200/200ММ 45ГР. '1C</v>
          </cell>
        </row>
        <row r="3778">
          <cell r="C3778">
            <v>1050308</v>
          </cell>
          <cell r="F3778" t="str">
            <v>UPONOR ТРОЙНИК ULRTA RIB2 Д.250/200ММ 45ГР. '1C</v>
          </cell>
        </row>
        <row r="3779">
          <cell r="C3779">
            <v>1050314</v>
          </cell>
          <cell r="F3779" t="str">
            <v>UPONOR ТРОЙНИК ULRTA RIB2 Д.250/250ММ 45ГР. '1C</v>
          </cell>
        </row>
        <row r="3780">
          <cell r="C3780">
            <v>1050309</v>
          </cell>
          <cell r="F3780" t="str">
            <v>UPONOR ТРОЙНИК ULRTA RIB2 Д.315/200ММ 45ГР. '1C</v>
          </cell>
        </row>
        <row r="3781">
          <cell r="C3781">
            <v>1050315</v>
          </cell>
          <cell r="F3781" t="str">
            <v>UPONOR ТРОЙНИК ULRTA RIB2 Д.315/250ММ 45ГР. '1C</v>
          </cell>
        </row>
        <row r="3782">
          <cell r="C3782">
            <v>1050316</v>
          </cell>
          <cell r="F3782" t="str">
            <v>UPONOR ТРОЙНИК ULRTA RIB2 Д.315/315ММ 45ГР. '1C</v>
          </cell>
        </row>
        <row r="3783">
          <cell r="C3783">
            <v>1050318</v>
          </cell>
          <cell r="F3783" t="str">
            <v>UPONOR ТРОЙНИК ULRTA RIB2 Д.450/200ММ 45ГР. '1C</v>
          </cell>
        </row>
        <row r="3784">
          <cell r="C3784">
            <v>1050319</v>
          </cell>
          <cell r="F3784" t="str">
            <v>UPONOR ТРОЙНИК ULRTA RIB2 Д.450/250ММ 45ГР. '1C</v>
          </cell>
        </row>
        <row r="3785">
          <cell r="C3785">
            <v>1050320</v>
          </cell>
          <cell r="F3785" t="str">
            <v>UPONOR ТРОЙНИК ULRTA RIB2 Д.450/315ММ 45ГР. '1C</v>
          </cell>
        </row>
        <row r="3786">
          <cell r="C3786">
            <v>1054167</v>
          </cell>
          <cell r="F3786" t="str">
            <v>UPONOR ТРОЙНИК ULTRA RIB2 Д.450/450ММ 45ГР '1C</v>
          </cell>
        </row>
        <row r="3787">
          <cell r="C3787">
            <v>1050322</v>
          </cell>
          <cell r="F3787" t="str">
            <v>UPONOR ТРОЙНИК ULRTA RIB2 Д.560/200ММ 45ГР. '1C</v>
          </cell>
        </row>
        <row r="3788">
          <cell r="C3788">
            <v>1050323</v>
          </cell>
          <cell r="F3788" t="str">
            <v>UPONOR ТРОЙНИК ULRTA RIB2 Д.560/250ММ 45ГР '1C</v>
          </cell>
        </row>
        <row r="3789">
          <cell r="C3789">
            <v>1050324</v>
          </cell>
          <cell r="F3789" t="str">
            <v>UPONOR ТРОЙНИК ULRTA RIB2 Д.560/315ММ 45ГР '1C</v>
          </cell>
        </row>
        <row r="3790">
          <cell r="C3790">
            <v>1054168</v>
          </cell>
          <cell r="F3790" t="str">
            <v>UPONOR ТРОЙНИК ULTRA RIB2 Д.560/560ММ 45ГР '1C</v>
          </cell>
        </row>
        <row r="3791">
          <cell r="C3791">
            <v>1050331</v>
          </cell>
          <cell r="F3791" t="str">
            <v>UPONOR ЗАГЛУШКА ULRTA RIB2 Д.160ММ С УПЛОТНИТЕЛЕМ '1C</v>
          </cell>
        </row>
        <row r="3792">
          <cell r="C3792">
            <v>1050332</v>
          </cell>
          <cell r="F3792" t="str">
            <v>UPONOR ЗАГЛУШКА ULRTA RIB2 Д.200ММ С УПЛОТНИТЕЛЕМ '1C</v>
          </cell>
        </row>
        <row r="3793">
          <cell r="C3793">
            <v>1050333</v>
          </cell>
          <cell r="F3793" t="str">
            <v>UPONOR ЗАГЛУШКА ULRTA RIB2 Д.250ММ С УПЛОТНИТЕЛЕМ '1C</v>
          </cell>
        </row>
        <row r="3794">
          <cell r="C3794">
            <v>1050334</v>
          </cell>
          <cell r="F3794" t="str">
            <v>UPONOR ЗАГЛУШКА ULRTA RIB2 Д.315ММ С УПЛОТНИТЕЛЕМ '1C</v>
          </cell>
        </row>
        <row r="3795">
          <cell r="C3795">
            <v>1050382</v>
          </cell>
          <cell r="F3795" t="str">
            <v>UPONOR ЗАГЛУШКА DUPPLEX Д.400ММ С УПЛОТНИТЕЛЕМ '1C</v>
          </cell>
        </row>
        <row r="3796">
          <cell r="C3796">
            <v>1050335</v>
          </cell>
          <cell r="F3796" t="str">
            <v>UPONOR ЗАГЛУШКА ULRTA RIB2 Д.450ММ С УПЛОТНИТЕЛЕМ '1C</v>
          </cell>
        </row>
        <row r="3797">
          <cell r="C3797">
            <v>1050336</v>
          </cell>
          <cell r="F3797" t="str">
            <v>UPONOR ЗАГЛУШКА ULRTA RIB2 Д.560ММ С УПЛОТНИТЕЛЕМ '1C</v>
          </cell>
        </row>
        <row r="3798">
          <cell r="C3798">
            <v>1057910</v>
          </cell>
          <cell r="F3798" t="str">
            <v>UPONOR ЗАГЛУШКА Д.600ММ ПП '1C</v>
          </cell>
        </row>
        <row r="3799">
          <cell r="C3799">
            <v>1050294</v>
          </cell>
          <cell r="F3799" t="str">
            <v>UPONOR ТРОЙНИК ULRTA RIB2 Д.200/110SММ 45ГР. ПП (ULTRA CLASSIC/ПВХ) '1C</v>
          </cell>
        </row>
        <row r="3800">
          <cell r="C3800">
            <v>1050299</v>
          </cell>
          <cell r="F3800" t="str">
            <v>UPONOR ТРОЙНИК ULRTA RIB2 Д.200/160SММ 45ГР. ПП (ULTRA CLASSIC/ПВХ) '1C</v>
          </cell>
        </row>
        <row r="3801">
          <cell r="C3801">
            <v>1050295</v>
          </cell>
          <cell r="F3801" t="str">
            <v>UPONOR ТРОЙНИК ULRTA RIB2 Д.250/110SММ 45ГР. ПП (ULTRA CLASSIC/ПВХ) '1C</v>
          </cell>
        </row>
        <row r="3802">
          <cell r="C3802">
            <v>1050300</v>
          </cell>
          <cell r="F3802" t="str">
            <v>UPONOR ТРОЙНИК ULRTA RIB2 Д.250/160SММ 45ГР. ПП (ULTRA CLASSIC/ПВХ) '1C</v>
          </cell>
        </row>
        <row r="3803">
          <cell r="C3803">
            <v>1050297</v>
          </cell>
          <cell r="F3803" t="str">
            <v>UPONOR ТРОЙНИК ULRTA RIB2 Д.315/110SММ 45ГР. ПП (ULTRA CLASSIC/ПВХ) '1C</v>
          </cell>
        </row>
        <row r="3804">
          <cell r="C3804">
            <v>1050302</v>
          </cell>
          <cell r="F3804" t="str">
            <v>UPONOR ТРОЙНИК ULRTA RIB2 Д.315/160SММ 45ГР. ПП (ULTRA CLASSIC/ПВХ) '1C</v>
          </cell>
        </row>
        <row r="3805">
          <cell r="C3805">
            <v>1050317</v>
          </cell>
          <cell r="F3805" t="str">
            <v>UPONOR ТРОЙНИК ULRTA RIB2 Д.450/160SММ 45ГР. ПП (ULTRA CLASSIC/ПВХ) '1C</v>
          </cell>
        </row>
        <row r="3806">
          <cell r="C3806">
            <v>1050321</v>
          </cell>
          <cell r="F3806" t="str">
            <v>UPONOR ТРОЙНИК ULRTA RIB2 Д.560/160SММ 45ГР. ПП (ULTRA CLASSIC/ПВХ) '1C</v>
          </cell>
        </row>
        <row r="3807">
          <cell r="C3807">
            <v>1058069</v>
          </cell>
          <cell r="F3807" t="str">
            <v>UPONOR ТРОЙНИК РАСТРУБНЫЙ IQ Д.600/160ММ 45ГР ЧЕРНЫЙ '1C</v>
          </cell>
        </row>
        <row r="3808">
          <cell r="C3808">
            <v>1058070</v>
          </cell>
          <cell r="F3808" t="str">
            <v>UPONOR ТРОЙНИК РАСТРУБНЫЙ IQ Д.600/200ММ 45ГР ЧЕРНЫЙ '1C</v>
          </cell>
        </row>
        <row r="3809">
          <cell r="C3809">
            <v>1051730</v>
          </cell>
          <cell r="F3809" t="str">
            <v>UPONOR ТРОЙНИК IQ Д.600/600ММ 90ГР. ПП, ЧЕРНЫЙ, РАСТРУБНЫЙ '1C</v>
          </cell>
        </row>
        <row r="3810">
          <cell r="C3810" t="str">
            <v>Колодцы</v>
          </cell>
          <cell r="F3810"/>
        </row>
        <row r="3811">
          <cell r="C3811">
            <v>1052642</v>
          </cell>
          <cell r="F3811" t="str">
            <v>UPONOR СМОТРОВОЙ КОЛОДЕЦ T2 Д.400/160ММ '1C</v>
          </cell>
        </row>
        <row r="3812">
          <cell r="C3812">
            <v>1054243</v>
          </cell>
          <cell r="F3812" t="str">
            <v>UPONOR ДРЕНАЖНЫЙ КОЛОДЕЦ Д.315/110ММ 35Л ПП '1C</v>
          </cell>
        </row>
        <row r="3813">
          <cell r="C3813">
            <v>1054481</v>
          </cell>
          <cell r="F3813" t="str">
            <v>UPONOR ДРЕНАЖНЫЙ КОЛОДЕЦ Д.315/110ММ 35Л ПП '1C</v>
          </cell>
        </row>
        <row r="3814">
          <cell r="C3814">
            <v>1054475</v>
          </cell>
          <cell r="F3814" t="str">
            <v>UPONOR ДРЕНАЖНЫЙ КОЛОДЕЦ Д.315/110ММ 35Л ПП С ОБРАТНЫМ КЛАПАНОМ '1C</v>
          </cell>
        </row>
        <row r="3815">
          <cell r="C3815">
            <v>1054476</v>
          </cell>
          <cell r="F3815" t="str">
            <v>UPONOR ДРЕНАЖНЫЙ КОЛОДЕЦ Д.315/160ММ 35Л ПП С ОБРАТНЫМ КЛАПАНОМ '1C</v>
          </cell>
        </row>
        <row r="3816">
          <cell r="C3816">
            <v>1054477</v>
          </cell>
          <cell r="F3816" t="str">
            <v>UPONOR ДРЕНАЖНЫЙ КОЛОДЕЦ Д.315/110ММ 70Л ПП С ОБРАТНЫМ КЛАПАНОМ '1C</v>
          </cell>
        </row>
        <row r="3817">
          <cell r="C3817">
            <v>1054478</v>
          </cell>
          <cell r="F3817" t="str">
            <v>UPONOR ДРЕНАЖНЫЙ КОЛОДЕЦ Д.315/160ММ 70Л ПП С ОБРАТНЫМ КЛАПАНОМ '1C</v>
          </cell>
        </row>
        <row r="3818">
          <cell r="C3818">
            <v>1054424</v>
          </cell>
          <cell r="F3818" t="str">
            <v>UPONOR ДРЕНАЖНЫЙ КОЛОДЕЦ Д.400/110ММ 2М ПП, (3 ВХОДА - 1 ВЫХОД) '1Щ</v>
          </cell>
        </row>
        <row r="3819">
          <cell r="C3819">
            <v>1054420</v>
          </cell>
          <cell r="F3819" t="str">
            <v>UPONOR ДРЕНАЖНЫЙ КОЛОДЕЦ Д.400/110ММ 2М ПП С ОДНИМ ВЫХОДОМ '1Щ</v>
          </cell>
        </row>
        <row r="3820">
          <cell r="C3820">
            <v>1054421</v>
          </cell>
          <cell r="F3820" t="str">
            <v>UPONOR ДРЕНАЖНЫЙ КОЛОДЕЦ Д.400/160ММ 2М ПП С ОДНИМ ВЫХОДОМ '1Щ</v>
          </cell>
        </row>
        <row r="3821">
          <cell r="C3821">
            <v>1054423</v>
          </cell>
          <cell r="F3821" t="str">
            <v>UPONOR ДРЕНАЖНЫЙ КОЛОДЕЦ Д.400/160ММ 3М ПП С ОДНИМ ВЫХОДОМ '1Щ</v>
          </cell>
        </row>
        <row r="3822">
          <cell r="C3822">
            <v>1059297</v>
          </cell>
          <cell r="F3822" t="str">
            <v>UPONOR ДРЕНАЖНЫЙ КОЛОДЕЦ Д.400/200ММ 2М ПП С ОДНИМ ВЫХОДОМ '1C</v>
          </cell>
        </row>
        <row r="3823">
          <cell r="C3823">
            <v>1062186</v>
          </cell>
          <cell r="F3823" t="str">
            <v>UPONOR ДРЕНАЖНЫЙ КОЛОДЕЦ Д.400ММ 2М ПП БЕЗ ПАТРУБКОВ '1C</v>
          </cell>
        </row>
        <row r="3824">
          <cell r="C3824">
            <v>1051010</v>
          </cell>
          <cell r="F3824" t="str">
            <v>UPONOR ДРЕНАЖНЫЙ КОЛОДЕЦ Д.400ММ 70Л '1C</v>
          </cell>
        </row>
        <row r="3825">
          <cell r="C3825">
            <v>1051009</v>
          </cell>
          <cell r="F3825" t="str">
            <v>UPONOR ДРЕНАЖНЫЙ КОЛОДЕЦ Д.400ММ 35Л '1C</v>
          </cell>
        </row>
        <row r="3826">
          <cell r="C3826">
            <v>1051012</v>
          </cell>
          <cell r="F3826" t="str">
            <v>UPONOR ДРЕНАЖНЫЙ КОЛОДЕЦ Д.560ММ 1,5М (БЕЗ ПАТРУБКОВ) '1C</v>
          </cell>
        </row>
        <row r="3827">
          <cell r="C3827">
            <v>1083697</v>
          </cell>
          <cell r="F3827" t="str">
            <v>UPONOR ФИЛЬТРАЦИОННЫЙ КОЛОДЕЦ Д.400/110ММ 2М ПП '1C</v>
          </cell>
        </row>
        <row r="3828">
          <cell r="C3828">
            <v>1050687</v>
          </cell>
          <cell r="F3828" t="str">
            <v>UPONOR РЕВИЗИЯ Д.200/160ММ '1C</v>
          </cell>
        </row>
        <row r="3829">
          <cell r="C3829">
            <v>1050686</v>
          </cell>
          <cell r="F3829" t="str">
            <v>UPONOR РЕВИЗИЯ Д.200/200ММ '1C</v>
          </cell>
        </row>
        <row r="3830">
          <cell r="C3830">
            <v>1050709</v>
          </cell>
          <cell r="F3830" t="str">
            <v>UPONOR ПЕСКООТДЕЛИТЕЛЬ 40 LK '1C</v>
          </cell>
        </row>
        <row r="3831">
          <cell r="C3831">
            <v>1050708</v>
          </cell>
          <cell r="F3831" t="str">
            <v>UPONOR ПЕСКООТДЕЛИТЕЛЬ 120 LK '1C</v>
          </cell>
        </row>
        <row r="3832">
          <cell r="C3832">
            <v>1050706</v>
          </cell>
          <cell r="F3832" t="str">
            <v>UPONOR ПЕСКООТДЕЛИТЕЛЬ 200TEL ТЕЛЕСКОП '1C</v>
          </cell>
        </row>
        <row r="3833">
          <cell r="C3833">
            <v>1050707</v>
          </cell>
          <cell r="F3833" t="str">
            <v>UPONOR ПЕСКООТДЕЛИТЕЛЬ 400TEL ТЕЛЕСКОП '1C</v>
          </cell>
        </row>
        <row r="3834">
          <cell r="C3834">
            <v>1050710</v>
          </cell>
          <cell r="F3834" t="str">
            <v>UPONOR МАСЛО- ПЕСКООТДЕЛИТЕЛЬ A/02 '1C</v>
          </cell>
        </row>
        <row r="3835">
          <cell r="C3835">
            <v>1050711</v>
          </cell>
          <cell r="F3835" t="str">
            <v>UPONOR МАСЛО- ПЕСКООТДЕЛИТЕЛЬ A/04 '1C</v>
          </cell>
        </row>
        <row r="3836">
          <cell r="C3836">
            <v>1050712</v>
          </cell>
          <cell r="F3836" t="str">
            <v>UPONOR МАСЛО- ПЕСКООТДЕЛИТЕЛЬ A/06 '1C</v>
          </cell>
        </row>
        <row r="3837">
          <cell r="C3837">
            <v>1050713</v>
          </cell>
          <cell r="F3837" t="str">
            <v>UPONOR МАСЛОУЛОВИТЕЛЬ B/02 '1C</v>
          </cell>
        </row>
        <row r="3838">
          <cell r="C3838">
            <v>1050714</v>
          </cell>
          <cell r="F3838" t="str">
            <v>UPONOR МАСЛОУЛОВИТЕЛЬ B/04 '1C</v>
          </cell>
        </row>
        <row r="3839">
          <cell r="C3839">
            <v>1050715</v>
          </cell>
          <cell r="F3839" t="str">
            <v>UPONOR МАСЛОУЛОВИТЕЛЬ B/06 '1C</v>
          </cell>
        </row>
        <row r="3840">
          <cell r="C3840">
            <v>1051065</v>
          </cell>
          <cell r="F3840" t="str">
            <v>UPONOR КОЛЛЕКТОРНЫЙ КОЛОДЕЦ Д.560/150Х110-160-200ММ (ТЕЛЕСКОП, С ЧУГУННОЙ РЕШЕТЧАТОЙ КРЫШКОЙ, 40Т) '1C</v>
          </cell>
        </row>
        <row r="3841">
          <cell r="C3841">
            <v>1067876</v>
          </cell>
          <cell r="F3841" t="str">
            <v>UPONOR ДРЕНАЖНЫЙ КОЛОДЕЦ SOK Д.315/110ММ Н=1М '1И</v>
          </cell>
        </row>
        <row r="3842">
          <cell r="C3842">
            <v>1051067</v>
          </cell>
          <cell r="F3842" t="str">
            <v>UPONOR КОЛЛЕКТОРНЫЙ КОЛОДЕЦ Д.560/150 СО СТАЛЬНОЙ КРЫШКОЙ И ШАРОВЫМ ОБР. КЛАПАНОМ '1C</v>
          </cell>
        </row>
        <row r="3843">
          <cell r="C3843">
            <v>1051066</v>
          </cell>
          <cell r="F3843" t="str">
            <v>UPONOR KОЛЛЕКТОРНЫЙ КОЛОДЕЦ Д.560/150 С ШАРОВЫМ ОБР. КЛАПАНОМ '1C</v>
          </cell>
        </row>
        <row r="3844">
          <cell r="C3844">
            <v>1050445</v>
          </cell>
          <cell r="F3844" t="str">
            <v>UPONOR СМОТРОВОЙ КОЛОДЕЦ T2 Д.400/200ММ Н=1,8-2,3М '1С</v>
          </cell>
        </row>
        <row r="3845">
          <cell r="C3845">
            <v>1050435</v>
          </cell>
          <cell r="F3845" t="str">
            <v>UPONOR СМОТРОВОЙ КОЛОДЕЦ T2 Д.400/110ММ Н=0,8-1,3М '1С</v>
          </cell>
        </row>
        <row r="3846">
          <cell r="C3846">
            <v>1050436</v>
          </cell>
          <cell r="F3846" t="str">
            <v>UPONOR СМОТРОВОЙ КОЛОДЕЦ T2 Д.400/110ММ Н=1,2-1,7М '1С</v>
          </cell>
        </row>
        <row r="3847">
          <cell r="C3847">
            <v>1050437</v>
          </cell>
          <cell r="F3847" t="str">
            <v>UPONOR СМОТРОВОЙ КОЛОДЕЦ T2 Д.400/110ММ Н=1,7-2,2М '1С</v>
          </cell>
        </row>
        <row r="3848">
          <cell r="C3848">
            <v>1050438</v>
          </cell>
          <cell r="F3848" t="str">
            <v>UPONOR СМОТРОВОЙ КОЛОДЕЦ T2 Д.400/110ММ Н=2,2-2,7М '1С</v>
          </cell>
        </row>
        <row r="3849">
          <cell r="C3849">
            <v>1050439</v>
          </cell>
          <cell r="F3849" t="str">
            <v>UPONOR СМОТРОВОЙ КОЛОДЕЦ T2 Д.400/160ММ Н=0,85-1,35М '1С</v>
          </cell>
        </row>
        <row r="3850">
          <cell r="C3850">
            <v>1050440</v>
          </cell>
          <cell r="F3850" t="str">
            <v>UPONOR СМОТРОВОЙ КОЛОДЕЦ T2 Д.400/160ММ Н=1,25-1,75М '1С</v>
          </cell>
        </row>
        <row r="3851">
          <cell r="C3851">
            <v>1050441</v>
          </cell>
          <cell r="F3851" t="str">
            <v>UPONOR СМОТРОВОЙ КОЛОДЕЦ T2 Д.400/160ММ Н=1,75-2,25М '1С</v>
          </cell>
        </row>
        <row r="3852">
          <cell r="C3852">
            <v>1050442</v>
          </cell>
          <cell r="F3852" t="str">
            <v>UPONOR СМОТРОВОЙ КОЛОДЕЦ T2 Д.400/160ММ Н=2,25-2,75М '1С</v>
          </cell>
        </row>
        <row r="3853">
          <cell r="C3853">
            <v>1050443</v>
          </cell>
          <cell r="F3853" t="str">
            <v>UPONOR СМОТРОВОЙ КОЛОДЕЦ T2 Д.400/200ММ Н=0,9-1,4М '1С</v>
          </cell>
        </row>
        <row r="3854">
          <cell r="C3854">
            <v>1050444</v>
          </cell>
          <cell r="F3854" t="str">
            <v>UPONOR СМОТРОВОЙ КОЛОДЕЦ T2 Д.400/200ММ Н=1,3-1,8М '1С</v>
          </cell>
        </row>
        <row r="3855">
          <cell r="C3855">
            <v>1050446</v>
          </cell>
          <cell r="F3855" t="str">
            <v>UPONOR СМОТРОВОЙ КОЛОДЕЦ T2 Д.400/200ММ Н=2,3-2,8М '1С</v>
          </cell>
        </row>
        <row r="3856">
          <cell r="C3856">
            <v>1050526</v>
          </cell>
          <cell r="F3856" t="str">
            <v>UPONOR РЕВИЗИОННЫЙ КОЛОДЕЦ Д.200/110ММ Н=1,5-2,0М '1С</v>
          </cell>
        </row>
        <row r="3857">
          <cell r="C3857">
            <v>1050527</v>
          </cell>
          <cell r="F3857" t="str">
            <v>UPONOR РЕВИЗИОННЫЙ КОЛОДЕЦ Д.200/160ММ Н=1,1-1,6М '1С</v>
          </cell>
        </row>
        <row r="3858">
          <cell r="C3858">
            <v>1050528</v>
          </cell>
          <cell r="F3858" t="str">
            <v>UPONOR РЕВИЗИОННЫЙ КОЛОДЕЦ 200/160ММ H=1,6-2,1М '1С</v>
          </cell>
        </row>
        <row r="3859">
          <cell r="C3859">
            <v>1050529</v>
          </cell>
          <cell r="F3859" t="str">
            <v>UPONOR РЕВИЗИОННЫЙ КОЛОДЕЦ Д.200/200ММ Н=1,2-1,7М '1С</v>
          </cell>
        </row>
        <row r="3860">
          <cell r="C3860">
            <v>1050530</v>
          </cell>
          <cell r="F3860" t="str">
            <v>UPONOR РЕВИЗИОННЫЙ КОЛОДЕЦ Д.200/200ММ Н=1,7-2,2М '1С</v>
          </cell>
        </row>
        <row r="3861">
          <cell r="C3861">
            <v>1050532</v>
          </cell>
          <cell r="F3861" t="str">
            <v>UPONOR СМОТРОВОЙ КОЛОДЕЦ T1 Д.400/250ММ L-67 '1С</v>
          </cell>
        </row>
        <row r="3862">
          <cell r="C3862">
            <v>1050533</v>
          </cell>
          <cell r="F3862" t="str">
            <v>UPONOR СМОТРОВОЙ КОЛОДЕЦ Т1 Д.400/315ММ L-67 '1С</v>
          </cell>
        </row>
        <row r="3863">
          <cell r="C3863">
            <v>1050534</v>
          </cell>
          <cell r="F3863" t="str">
            <v>UPONOR СМОТРОВОЙ КОЛОДЕЦ T2 Д.400/250ММ L-67 '1С</v>
          </cell>
        </row>
        <row r="3864">
          <cell r="C3864">
            <v>1050535</v>
          </cell>
          <cell r="F3864" t="str">
            <v>UPONOR СМОТРОВОЙ КОЛОДЕЦ T2 Д.400/315ММ L-67 '1С</v>
          </cell>
        </row>
        <row r="3865">
          <cell r="C3865">
            <v>1050722</v>
          </cell>
          <cell r="F3865" t="str">
            <v>UPONOR ДРЕНАЖНЫЙ КОЛОДЕЦ Д.315/200ММ, ТЕЛЕСКОП '1С</v>
          </cell>
        </row>
        <row r="3866">
          <cell r="C3866">
            <v>1050781</v>
          </cell>
          <cell r="F3866" t="str">
            <v>UPONOR ДРЕНАЖНЫЙ КОЛОДЕЦ Д.400ММ 35Л Н=1,3М '1С</v>
          </cell>
        </row>
        <row r="3867">
          <cell r="C3867">
            <v>1050782</v>
          </cell>
          <cell r="F3867" t="str">
            <v>UPONOR ДРЕНАЖНЫЙ КОЛОДЕЦ Д.400ММ 35Л Н=1,7М '1С</v>
          </cell>
        </row>
        <row r="3868">
          <cell r="C3868">
            <v>1050783</v>
          </cell>
          <cell r="F3868" t="str">
            <v>UPONOR ДРЕНАЖНЫЙ КОЛОДЕЦ Д.400ММ 35Л Н=2,2М '1С</v>
          </cell>
        </row>
        <row r="3869">
          <cell r="C3869">
            <v>1050784</v>
          </cell>
          <cell r="F3869" t="str">
            <v>UPONOR ДРЕНАЖНЫЙ КОЛОДЕЦ Д.400ММ 35Л Н=2,7М '1С</v>
          </cell>
        </row>
        <row r="3870">
          <cell r="C3870">
            <v>1050785</v>
          </cell>
          <cell r="F3870" t="str">
            <v>UPONOR СМОТРОВОЙ КОЛОДЕЦ T2 Д.560/200ММ Н=0,8-1,3М '1Щ</v>
          </cell>
        </row>
        <row r="3871">
          <cell r="C3871">
            <v>1050786</v>
          </cell>
          <cell r="F3871" t="str">
            <v>UPONOR СМОТРОВОЙ КОЛОДЕЦ T2 Д.560/200ММ H=1,2-1,7М '1Щ</v>
          </cell>
        </row>
        <row r="3872">
          <cell r="C3872">
            <v>1050787</v>
          </cell>
          <cell r="F3872" t="str">
            <v>UPONOR СМОТРОВОЙ КОЛОДЕЦ T2 Д.560/200ММ H=1,7-2,3М '1Щ</v>
          </cell>
        </row>
        <row r="3873">
          <cell r="C3873">
            <v>1050788</v>
          </cell>
          <cell r="F3873" t="str">
            <v>UPONOR СМОТРОВОЙ КОЛОДЕЦ T2 Д.560/200ММ H=2,2-2,7М '1Щ</v>
          </cell>
        </row>
        <row r="3874">
          <cell r="C3874">
            <v>1050790</v>
          </cell>
          <cell r="F3874" t="str">
            <v>UPONOR СМОТРОВОЙ КОЛОДЕЦ T2 Д.560/250ММ H=1,4-1,9М '1Щ</v>
          </cell>
        </row>
        <row r="3875">
          <cell r="C3875">
            <v>1050791</v>
          </cell>
          <cell r="F3875" t="str">
            <v>UPONOR СМОТРОВОЙ КОЛОДЕЦ T2 Д.560/250ММ H=1,9-2,4М '1Щ</v>
          </cell>
        </row>
        <row r="3876">
          <cell r="C3876">
            <v>1050792</v>
          </cell>
          <cell r="F3876" t="str">
            <v>UPONOR СМОТРОВОЙ КОЛОДЕЦ T2 Д.560/250ММ H=2,4-2,9М '1Щ</v>
          </cell>
        </row>
        <row r="3877">
          <cell r="C3877">
            <v>1050793</v>
          </cell>
          <cell r="F3877" t="str">
            <v>UPONOR ДРЕНАЖНЫЙ КОЛОДЕЦ Д.400ММ 70Л H=0,8-1,3М '1С</v>
          </cell>
        </row>
        <row r="3878">
          <cell r="C3878">
            <v>1050794</v>
          </cell>
          <cell r="F3878" t="str">
            <v>UPONOR ДРЕНАЖНЫЙ КОЛОДЕЦ Д.400ММ 70Л H=1,2-1,7М '1С</v>
          </cell>
        </row>
        <row r="3879">
          <cell r="C3879">
            <v>1050795</v>
          </cell>
          <cell r="F3879" t="str">
            <v>UPONOR ДРЕНАЖНЫЙ КОЛОДЕЦ Д.400ММ 70Л H=1,7-2,2М '1С</v>
          </cell>
        </row>
        <row r="3880">
          <cell r="C3880">
            <v>1050799</v>
          </cell>
          <cell r="F3880" t="str">
            <v>UPONOR СМОТРОВОЙ КОЛОДЕЦ T2 Д.560/315ММ H=1,9-2,4М '1Щ</v>
          </cell>
        </row>
        <row r="3881">
          <cell r="C3881">
            <v>1051742</v>
          </cell>
          <cell r="F3881" t="str">
            <v>UPONOR ДРЕНАЖНЫЙ КОЛОДЕЦ IQ Д.400/110ММ 1,5М '1С</v>
          </cell>
        </row>
        <row r="3882">
          <cell r="C3882">
            <v>1052643</v>
          </cell>
          <cell r="F3882" t="str">
            <v>UPONOR СМОТРОВОЙ КОЛОДЕЦ T2 Д.400/200ММ '1С</v>
          </cell>
        </row>
        <row r="3883">
          <cell r="C3883">
            <v>1054479</v>
          </cell>
          <cell r="F3883" t="str">
            <v>UPONOR ДРЕНАЖНЫЙ КОЛОДЕЦ Д.425/110ММ 70Л PP С ОБРАТНЫМ КЛАПАНОМ '1С</v>
          </cell>
        </row>
        <row r="3884">
          <cell r="C3884">
            <v>1054480</v>
          </cell>
          <cell r="F3884" t="str">
            <v>UPONOR ДРЕНАЖНЫЙ КОЛОДЕЦ Д.425/160ММ 70Л ПП С ОБРАТНЫМ КЛАПАНОМ '1С</v>
          </cell>
        </row>
        <row r="3885">
          <cell r="C3885">
            <v>1056862</v>
          </cell>
          <cell r="F3885" t="str">
            <v>UPONOR ДРЕНАЖНЫЙ КОЛОДЕЦ IQ Д.400/160ММ 1,5М '1С</v>
          </cell>
        </row>
        <row r="3886">
          <cell r="C3886">
            <v>1059458</v>
          </cell>
          <cell r="F3886" t="str">
            <v>UPONOR ДРЕНАЖНЫЙ КОЛОДЕЦ IQ Д.400ММ 1,5М БЕЗ ПАТРУБКОВ '1С</v>
          </cell>
        </row>
        <row r="3887">
          <cell r="C3887">
            <v>1069013</v>
          </cell>
          <cell r="F3887" t="str">
            <v>UPONOR ИНСПЕКЦИОННЫЙ КОЛОДЕЦ ДЛЯ СТОЧНЫХ ВОД 560/500 TELESCOPIC WL '1С</v>
          </cell>
        </row>
        <row r="3888">
          <cell r="C3888">
            <v>1069024</v>
          </cell>
          <cell r="F3888" t="str">
            <v>UPONOR ИНСПЕКЦИОННЫЙ КОЛОДЕЦ ЛИВНЕВОЙ КАНАЛИЗАЦИИ Д.560/500 WL '1С</v>
          </cell>
        </row>
        <row r="3889">
          <cell r="C3889">
            <v>1069027</v>
          </cell>
          <cell r="F3889" t="str">
            <v>UPONOR ИНСПЕКЦИОННЫЙ КОЛОДЕЦ Д.900/500ММ ТЕЛЕСКОП WL '1С</v>
          </cell>
        </row>
        <row r="3890">
          <cell r="C3890" t="str">
            <v>Комплектующие к колодцам</v>
          </cell>
          <cell r="F3890"/>
        </row>
        <row r="3891">
          <cell r="C3891">
            <v>1003520</v>
          </cell>
          <cell r="F3891" t="str">
            <v>UPONOR КОЛЬЦО УПЛОТНИТЕЛЬНОЕ DUPPLEX Д.315ММ '1Щ</v>
          </cell>
        </row>
        <row r="3892">
          <cell r="C3892">
            <v>1067877</v>
          </cell>
          <cell r="F3892" t="str">
            <v>UPONOR УДЛИНИТЕЛЬНАЯ ТРУБА КОЛОДЦА SOK Д.315ММ Н=0,5М ЧЕРНАЯ '1И</v>
          </cell>
        </row>
        <row r="3893">
          <cell r="C3893">
            <v>1067878</v>
          </cell>
          <cell r="F3893" t="str">
            <v>UPONOR ПЛАСТИКОВАЯ КРЫШКА КОЛОДЦА SOK Д.315ММ '1C</v>
          </cell>
        </row>
        <row r="3894">
          <cell r="C3894">
            <v>1120823</v>
          </cell>
          <cell r="F3894" t="str">
            <v>UPONOR ДНО-КРЫШКА ДЛЯ КОЛОДЦА 315 ММ ЧЕРНАЯ '1С</v>
          </cell>
        </row>
        <row r="3895">
          <cell r="C3895">
            <v>1120825</v>
          </cell>
          <cell r="F3895" t="str">
            <v>UPONOR ЛЮК ДЛЯ КОЛОДЦА 315 ММ ПЛАСТИКОВЫЙ '1С</v>
          </cell>
        </row>
        <row r="3896">
          <cell r="C3896">
            <v>1053697</v>
          </cell>
          <cell r="F3896" t="str">
            <v>UPONOR НИЖНЯЯ ЧАСТЬ КОЛЛЕКТОРНОГО КОЛОДЦА Д.560ММ, 150Л. '1C</v>
          </cell>
        </row>
        <row r="3897">
          <cell r="C3897">
            <v>1051071</v>
          </cell>
          <cell r="F3897" t="str">
            <v>UPONOR ШАРОВОЙ ОБРАТНЫЙ КЛАПАН Д.110ММ '1И</v>
          </cell>
        </row>
        <row r="3898">
          <cell r="C3898">
            <v>1053690</v>
          </cell>
          <cell r="F3898" t="str">
            <v>UPONOR НИЖНЯЯ ЧАСТЬ ДРЕНАЖНОГО КОЛОДЦА Д.400ММ, 70Л '1C</v>
          </cell>
        </row>
        <row r="3899">
          <cell r="C3899">
            <v>1054391</v>
          </cell>
          <cell r="F3899" t="str">
            <v>UPONOR РЕВИЗИОННЫЙ ТРОЙНИК ОДНОРАСТРУБНЫЙ Д.250/200М ПВХ '1C</v>
          </cell>
        </row>
        <row r="3900">
          <cell r="C3900">
            <v>1054392</v>
          </cell>
          <cell r="F3900" t="str">
            <v>UPONOR РЕВИЗИОННЫЙ ТРОЙНИК ОДНОРАСТРУБНЫЙ Д.315/200М ПВХ '1C</v>
          </cell>
        </row>
        <row r="3901">
          <cell r="C3901">
            <v>1054324</v>
          </cell>
          <cell r="F3901" t="str">
            <v>UPONOR РЕВИЗИОННЫЙ ТРОЙНИК Д.250/200М ПВХ, ДВУХРАСТРУБНЫЙ '1C</v>
          </cell>
        </row>
        <row r="3902">
          <cell r="C3902">
            <v>1054325</v>
          </cell>
          <cell r="F3902" t="str">
            <v>UPONOR РЕВИЗИОННЫЙ ТРОЙНИК Д.315/200М ПВХ, ДВУХРАСТРУБНЫЙ '1C</v>
          </cell>
        </row>
        <row r="3903">
          <cell r="C3903">
            <v>1051006</v>
          </cell>
          <cell r="F3903" t="str">
            <v>UPONOR ДОЖДЕПРИЕМНИК Д.300ММ С ЧУГУННОЙ КРЫШКОЙ 5Т. '1C</v>
          </cell>
        </row>
        <row r="3904">
          <cell r="C3904">
            <v>1050407</v>
          </cell>
          <cell r="F3904" t="str">
            <v>UPONOR НИЖНЯЯ ЧАСТЬ СМОТРОВОГО КОЛОДЦА T1 Д. 315/110ММ ПП '1C</v>
          </cell>
        </row>
        <row r="3905">
          <cell r="C3905">
            <v>1050471</v>
          </cell>
          <cell r="F3905" t="str">
            <v>UPONOR НИЖНЯЯ ЧАСТЬ СМОТРОВОГО КОЛОДЦА T1 Д. 315/160ММ ПП '1C</v>
          </cell>
        </row>
        <row r="3906">
          <cell r="C3906">
            <v>1050475</v>
          </cell>
          <cell r="F3906" t="str">
            <v>UPONOR НИЖНЯЯ ЧАСТЬ СМОТРОВОГО КОЛОДЦА T1 Д. 315/200ММ ПП '1C</v>
          </cell>
        </row>
        <row r="3907">
          <cell r="C3907">
            <v>1050408</v>
          </cell>
          <cell r="F3907" t="str">
            <v>UPONOR НИЖНЯЯ ЧАСТЬ СМОТРОВОГО КОЛОДЦА T3 Д. 315/110ММ ПП '1C</v>
          </cell>
        </row>
        <row r="3908">
          <cell r="C3908">
            <v>1050473</v>
          </cell>
          <cell r="F3908" t="str">
            <v>UPONOR НИЖНЯЯ ЧАСТЬ СМОТРОВОГО КОЛОДЦА T3 Д. 315/160ММ ПП '1C</v>
          </cell>
        </row>
        <row r="3909">
          <cell r="C3909">
            <v>1050477</v>
          </cell>
          <cell r="F3909" t="str">
            <v>UPONOR НИЖНЯЯ ЧАСТЬ СМОТРОВОГО КОЛОДЦА T3 Д. 315/200ММ ПП '1C</v>
          </cell>
        </row>
        <row r="3910">
          <cell r="C3910">
            <v>1050409</v>
          </cell>
          <cell r="F3910" t="str">
            <v>UPONOR НИЖНЯЯ ЧАСТЬ СМОТРОВОГО КОЛОДЦА T4 Д.315/110ММ ПП '1C</v>
          </cell>
        </row>
        <row r="3911">
          <cell r="C3911">
            <v>1050474</v>
          </cell>
          <cell r="F3911" t="str">
            <v>UPONOR НИЖНЯЯ ЧАСТЬ СМОТРОВОГО КОЛОДЦА T4 Д.315/160ММ ПП '1C</v>
          </cell>
        </row>
        <row r="3912">
          <cell r="C3912">
            <v>1050478</v>
          </cell>
          <cell r="F3912" t="str">
            <v>UPONOR НИЖНЯЯ ЧАСТЬ СМОТРОВОГО КОЛОДЦА T4 Д.315/200ММ ПП '1C</v>
          </cell>
        </row>
        <row r="3913">
          <cell r="C3913">
            <v>1050538</v>
          </cell>
          <cell r="F3913" t="str">
            <v>UPONOR НИЖНЯЯ ЧАСТЬ СМОТРОВОГО КОЛОДЦА T1 Д.400/110ММ ПП '1C</v>
          </cell>
        </row>
        <row r="3914">
          <cell r="C3914">
            <v>1050459</v>
          </cell>
          <cell r="F3914" t="str">
            <v>UPONOR НИЖНЯЯ ЧАСТЬ СМОТРОВОГО КОЛОДЦА T1 Д.400/160ММ ПП '1C</v>
          </cell>
        </row>
        <row r="3915">
          <cell r="C3915">
            <v>1054347</v>
          </cell>
          <cell r="F3915" t="str">
            <v>UPONOR НИЖНЯЯ ЧАСТЬ СМОТРОВОГО КОЛОДЦА T1 Д.400/450ММ ПП '1C</v>
          </cell>
        </row>
        <row r="3916">
          <cell r="C3916">
            <v>1054348</v>
          </cell>
          <cell r="F3916" t="str">
            <v>UPONOR НИЖНЯЯ ЧАСТЬ СМОТРОВОГО КОЛОДЦА T1 Д.400/560ММ ПП '1C</v>
          </cell>
        </row>
        <row r="3917">
          <cell r="C3917">
            <v>1053664</v>
          </cell>
          <cell r="F3917" t="str">
            <v>UPONOR НИЖНЯЯ ЧАСТЬ СМОТРОВОГО КОЛОДЦА T2 Д.400/110ММ ПП '1И</v>
          </cell>
        </row>
        <row r="3918">
          <cell r="C3918">
            <v>1050460</v>
          </cell>
          <cell r="F3918" t="str">
            <v>UPONOR НИЖНЯЯ ЧАСТЬ СМОТРОВОГО КОЛОДЦА T2 Д.400/160ММ ПП '1C</v>
          </cell>
        </row>
        <row r="3919">
          <cell r="C3919">
            <v>1050461</v>
          </cell>
          <cell r="F3919" t="str">
            <v>UPONOR НИЖНЯЯ ЧАСТЬ СМОТРОВОГО КОЛОДЦА T3 Д.400/160ММ ПП '1C</v>
          </cell>
        </row>
        <row r="3920">
          <cell r="C3920">
            <v>1050469</v>
          </cell>
          <cell r="F3920" t="str">
            <v>UPONOR НИЖНЯЯ ЧАСТЬ СМОТРОВОГО КОЛОДЦА T3 Д.400/200ММ ПП '1C</v>
          </cell>
        </row>
        <row r="3921">
          <cell r="C3921">
            <v>1054355</v>
          </cell>
          <cell r="F3921" t="str">
            <v>UPONOR НИЖНЯЯ ЧАСТЬ СМОТРОВОГО КОЛОДЦА T3 Д.400/250ММ ПП '1C</v>
          </cell>
        </row>
        <row r="3922">
          <cell r="C3922">
            <v>1054356</v>
          </cell>
          <cell r="F3922" t="str">
            <v>UPONOR НИЖНЯЯ ЧАСТЬ СМОТРОВОГО КОЛОДЦА T3 Д.400/315ММ ПП '1C</v>
          </cell>
        </row>
        <row r="3923">
          <cell r="C3923">
            <v>1054349</v>
          </cell>
          <cell r="F3923" t="str">
            <v>UPONOR НИЖНЯЯ ЧАСТЬ СМОТРОВОГО КОЛОДЦА T3 Д.400/450ММ ПП '1C</v>
          </cell>
        </row>
        <row r="3924">
          <cell r="C3924">
            <v>1054350</v>
          </cell>
          <cell r="F3924" t="str">
            <v>UPONOR НИЖНЯЯ ЧАСТЬ СМОТРОВОГО КОЛОДЦА T3 Д.400/560ММ ПП '1C</v>
          </cell>
        </row>
        <row r="3925">
          <cell r="C3925">
            <v>1050462</v>
          </cell>
          <cell r="F3925" t="str">
            <v>UPONOR НИЖНЯЯ ЧАСТЬ СМОТРОВОГО КОЛОДЦА T4 Д.400/160ММ ПП '1C</v>
          </cell>
        </row>
        <row r="3926">
          <cell r="C3926">
            <v>1050470</v>
          </cell>
          <cell r="F3926" t="str">
            <v>UPONOR НИЖНЯЯ ЧАСТЬ СМОТРОВОГО КОЛОДЦА T4 Д.400/200ММ ПП '1C</v>
          </cell>
        </row>
        <row r="3927">
          <cell r="C3927">
            <v>1054354</v>
          </cell>
          <cell r="F3927" t="str">
            <v>UPONOR НИЖНЯЯ ЧАСТЬ СМОТРОВОГО КОЛОДЦА T4 Д.400/315ММ ПП '1C</v>
          </cell>
        </row>
        <row r="3928">
          <cell r="C3928">
            <v>1054351</v>
          </cell>
          <cell r="F3928" t="str">
            <v>UPONOR НИЖНЯЯ ЧАСТЬ СМОТРОВОГО КОЛОДЦА T4 Д.400/450ММ ПП '1C</v>
          </cell>
        </row>
        <row r="3929">
          <cell r="C3929">
            <v>1054352</v>
          </cell>
          <cell r="F3929" t="str">
            <v>UPONOR НИЖНЯЯ ЧАСТЬ СМОТРОВОГО КОЛОДЦА T4 Д.400/560ММ ПП '1C</v>
          </cell>
        </row>
        <row r="3930">
          <cell r="C3930">
            <v>1050411</v>
          </cell>
          <cell r="F3930" t="str">
            <v>UPONOR НИЖНЯЯ ЧАСТЬ СМОТРОВОГО КОЛОДЦА T1 Д. 425/110ММ ПП '1C</v>
          </cell>
        </row>
        <row r="3931">
          <cell r="C3931">
            <v>1050479</v>
          </cell>
          <cell r="F3931" t="str">
            <v>UPONOR НИЖНЯЯ ЧАСТЬ СМОТРОВОГО КОЛОДЦА T1 Д. 425/160ММ ПП '1C</v>
          </cell>
        </row>
        <row r="3932">
          <cell r="C3932">
            <v>1050483</v>
          </cell>
          <cell r="F3932" t="str">
            <v>UPONOR НИЖНЯЯ ЧАСТЬ СМОТРОВОГО КОЛОДЦА T1 Д. 425/200ММ ПП '1C</v>
          </cell>
        </row>
        <row r="3933">
          <cell r="C3933">
            <v>1054211</v>
          </cell>
          <cell r="F3933" t="str">
            <v>UPONOR НИЖНЯЯ ЧАСТЬ СМОТРОВОГО КОЛОДЦА T1 Д. 425/250ММ ПП '1C</v>
          </cell>
        </row>
        <row r="3934">
          <cell r="C3934">
            <v>1054212</v>
          </cell>
          <cell r="F3934" t="str">
            <v>UPONOR НИЖНЯЯ ЧАСТЬ СМОТРОВОГО КОЛОДЦА T1 Д. 425/315ММ ПП '1C</v>
          </cell>
        </row>
        <row r="3935">
          <cell r="C3935">
            <v>1054256</v>
          </cell>
          <cell r="F3935" t="str">
            <v>UPONOR НИЖНЯЯ ЧАСТЬ СМОТРОВОГО КОЛОДЦА T1 Д. 450/425ММ ПП '1C</v>
          </cell>
        </row>
        <row r="3936">
          <cell r="C3936">
            <v>1054259</v>
          </cell>
          <cell r="F3936" t="str">
            <v>UPONOR НИЖНЯЯ ЧАСТЬ СМОТРОВОГО КОЛОДЦА T1 Д. 560/425ММ ПП '1C</v>
          </cell>
        </row>
        <row r="3937">
          <cell r="C3937">
            <v>1050414</v>
          </cell>
          <cell r="F3937" t="str">
            <v>UPONOR НИЖНЯЯ ЧАСТЬ СМОТРОВОГО КОЛОДЦА T2 Д. 425/110ММ ПП '1C</v>
          </cell>
        </row>
        <row r="3938">
          <cell r="C3938">
            <v>1050480</v>
          </cell>
          <cell r="F3938" t="str">
            <v>UPONOR НИЖНЯЯ ЧАСТЬ СМОТРОВОГО КОЛОДЦА T2 Д. 425/160ММ ПП '1C</v>
          </cell>
        </row>
        <row r="3939">
          <cell r="C3939">
            <v>1050484</v>
          </cell>
          <cell r="F3939" t="str">
            <v>UPONOR НИЖНЯЯ ЧАСТЬ СМОТРОВОГО КОЛОДЦА T2 Д. 425/200ММ ПП '1C</v>
          </cell>
        </row>
        <row r="3940">
          <cell r="C3940">
            <v>1054228</v>
          </cell>
          <cell r="F3940" t="str">
            <v>UPONOR НИЖНЯЯ ЧАСТЬ СМОТРОВОГО КОЛОДЦА T2 Д. 425/250ММ ПП '1C</v>
          </cell>
        </row>
        <row r="3941">
          <cell r="C3941">
            <v>1054229</v>
          </cell>
          <cell r="F3941" t="str">
            <v>UPONOR НИЖНЯЯ ЧАСТЬ СМОТРОВОГО КОЛОДЦА T2 Д. 425/315ММ ПП '1C</v>
          </cell>
        </row>
        <row r="3942">
          <cell r="C3942">
            <v>1050412</v>
          </cell>
          <cell r="F3942" t="str">
            <v>UPONOR НИЖНЯЯ ЧАСТЬ СМОТРОВОГО КОЛОДЦА T3 Д. 425/110ММ ПП '1C</v>
          </cell>
        </row>
        <row r="3943">
          <cell r="C3943">
            <v>1050482</v>
          </cell>
          <cell r="F3943" t="str">
            <v>UPONOR НИЖНЯЯ ЧАСТЬ СМОТРОВОГО КОЛОДЦА T4 Д. 425/160ММ ПП '1C</v>
          </cell>
        </row>
        <row r="3944">
          <cell r="C3944">
            <v>1050486</v>
          </cell>
          <cell r="F3944" t="str">
            <v>UPONOR НИЖНЯЯ ЧАСТЬ СМОТРОВОГО КОЛОДЦА T4 Д. 425/200ММ ПП '1C</v>
          </cell>
        </row>
        <row r="3945">
          <cell r="C3945">
            <v>1054223</v>
          </cell>
          <cell r="F3945" t="str">
            <v>UPONOR НИЖНЯЯ ЧАСТЬ СМОТРОВОГО КОЛОДЦА T4 Д. 425/250ММ ПП '1C</v>
          </cell>
        </row>
        <row r="3946">
          <cell r="C3946">
            <v>1054224</v>
          </cell>
          <cell r="F3946" t="str">
            <v>UPONOR НИЖНЯЯ ЧАСТЬ СМОТРОВОГО КОЛОДЦА T4 Д. 425/315ММ ПП '1C</v>
          </cell>
        </row>
        <row r="3947">
          <cell r="C3947">
            <v>1059776</v>
          </cell>
          <cell r="F3947" t="str">
            <v>UPONOR НИЖНЯЯ ЧАСТЬ СМОТРОВОГО КОЛОДЦА T1 Д. 600/200ММ ПП '1Щ</v>
          </cell>
        </row>
        <row r="3948">
          <cell r="C3948">
            <v>1059777</v>
          </cell>
          <cell r="F3948" t="str">
            <v>UPONOR НИЖНЯЯ ЧАСТЬ СМОТРОВОГО КОЛОДЦА T1 Д. 600/250ММ ПП '1Щ</v>
          </cell>
        </row>
        <row r="3949">
          <cell r="C3949">
            <v>1059778</v>
          </cell>
          <cell r="F3949" t="str">
            <v>UPONOR НИЖНЯЯ ЧАСТЬ СМОТРОВОГО КОЛОДЦА T1 Д. 600/315ММ ПП '1Щ</v>
          </cell>
        </row>
        <row r="3950">
          <cell r="C3950">
            <v>1059785</v>
          </cell>
          <cell r="F3950" t="str">
            <v>UPONOR НИЖНЯЯ ЧАСТЬ СМОТРОВОГО КОЛОДЦА T2 Д. 600/200ММ ПП '1Щ</v>
          </cell>
        </row>
        <row r="3951">
          <cell r="C3951">
            <v>1059786</v>
          </cell>
          <cell r="F3951" t="str">
            <v>UPONOR НИЖНЯЯ ЧАСТЬ СМОТРОВОГО КОЛОДЦА T2 Д. 600/250ММ ПП '1Щ</v>
          </cell>
        </row>
        <row r="3952">
          <cell r="C3952">
            <v>1059787</v>
          </cell>
          <cell r="F3952" t="str">
            <v>UPONOR НИЖНЯЯ ЧАСТЬ СМОТРОВОГО КОЛОДЦА T2 Д. 600/315ММ ПП '1Щ</v>
          </cell>
        </row>
        <row r="3953">
          <cell r="C3953">
            <v>1059779</v>
          </cell>
          <cell r="F3953" t="str">
            <v>UPONOR НИЖНЯЯ ЧАСТЬ СМОТРОВОГО КОЛОДЦА T3 Д. 600/200ММ ПП '1Щ</v>
          </cell>
        </row>
        <row r="3954">
          <cell r="C3954">
            <v>1059780</v>
          </cell>
          <cell r="F3954" t="str">
            <v>UPONOR НИЖНЯЯ ЧАСТЬ СМОТРОВОГО КОЛОДЦА T3 Д. 600/250ММ ПП '1Щ</v>
          </cell>
        </row>
        <row r="3955">
          <cell r="C3955">
            <v>1059781</v>
          </cell>
          <cell r="F3955" t="str">
            <v>UPONOR НИЖНЯЯ ЧАСТЬ СМОТРОВОГО КОЛОДЦА T3 Д. 600/315ММ ПП '1Щ</v>
          </cell>
        </row>
        <row r="3956">
          <cell r="C3956">
            <v>1059782</v>
          </cell>
          <cell r="F3956" t="str">
            <v>UPONOR НИЖНЯЯ ЧАСТЬ СМОТРОВОГО КОЛОДЦА T4 Д. 600/200ММ ПП '1Щ</v>
          </cell>
        </row>
        <row r="3957">
          <cell r="C3957">
            <v>1059783</v>
          </cell>
          <cell r="F3957" t="str">
            <v>UPONOR НИЖНЯЯ ЧАСТЬ СМОТРОВОГО КОЛОДЦА T4 Д. 600/250ММ ПП '1Щ</v>
          </cell>
        </row>
        <row r="3958">
          <cell r="C3958">
            <v>1059784</v>
          </cell>
          <cell r="F3958" t="str">
            <v>UPONOR НИЖНЯЯ ЧАСТЬ СМОТРОВОГО КОЛОДЦА T4 Д. 600/315ММ ПП '1Щ</v>
          </cell>
        </row>
        <row r="3959">
          <cell r="C3959">
            <v>1054488</v>
          </cell>
          <cell r="F3959" t="str">
            <v>UPONOR УДЛИНИТЕЛЬНАЯ ТРУБА КОЛОДЦА Д.352/315ММ 0,9М ПП С РАСТРУБОМ '1C</v>
          </cell>
        </row>
        <row r="3960">
          <cell r="C3960">
            <v>1054489</v>
          </cell>
          <cell r="F3960" t="str">
            <v>UPONOR УДЛИНИТЕЛЬНАЯ ТРУБА КОЛОДЦА Д.352/315ММ 1,25М ПП '1C</v>
          </cell>
        </row>
        <row r="3961">
          <cell r="C3961">
            <v>1054490</v>
          </cell>
          <cell r="F3961" t="str">
            <v>UPONOR УДЛИНИТЕЛЬНАЯ ТРУБА КОЛОДЦА Д.352/315ММ 3М ПП С РАСТРУБОМ '1C</v>
          </cell>
        </row>
        <row r="3962">
          <cell r="C3962">
            <v>1054491</v>
          </cell>
          <cell r="F3962" t="str">
            <v>UPONOR УДЛИНИТЕЛЬНАЯ ТРУБА КОЛОДЦА Д.352/315ММ 6М ПП С РАСТРУБОМ '1C</v>
          </cell>
        </row>
        <row r="3963">
          <cell r="C3963">
            <v>1054493</v>
          </cell>
          <cell r="F3963" t="str">
            <v>UPONOR УДЛИНИТЕЛЬНАЯ ТРУБА КОЛОДЦА Д.474/425ММ 0,6М ПП С РАСТРУБОМ '1C</v>
          </cell>
        </row>
        <row r="3964">
          <cell r="C3964">
            <v>1054494</v>
          </cell>
          <cell r="F3964" t="str">
            <v>UPONOR УДЛИНИТЕЛЬНАЯ ТРУБА КОЛОДЦА Д.474/425ММ 1,25М ПП '1C</v>
          </cell>
        </row>
        <row r="3965">
          <cell r="C3965">
            <v>1054495</v>
          </cell>
          <cell r="F3965" t="str">
            <v>UPONOR УДЛИНИТЕЛЬНАЯ ТРУБА КОЛОДЦА Д.474/425ММ 3М ПП С РАСТРУБОМ '1C</v>
          </cell>
        </row>
        <row r="3966">
          <cell r="C3966">
            <v>1054496</v>
          </cell>
          <cell r="F3966" t="str">
            <v>UPONOR УДЛИНИТЕЛЬНАЯ ТРУБА КОЛОДЦА Д.474/425ММ 6М ПП С РАСТРУБОМ '1C</v>
          </cell>
        </row>
        <row r="3967">
          <cell r="C3967">
            <v>1059453</v>
          </cell>
          <cell r="F3967" t="str">
            <v>UPONOR УДЛИНИТЕЛЬНАЯ ТРУБА КОЛОДЦА IQ Д.684/600 3М ПП ЧЕРНАЯ '1C</v>
          </cell>
        </row>
        <row r="3968">
          <cell r="C3968">
            <v>1059454</v>
          </cell>
          <cell r="F3968" t="str">
            <v>UPONOR УДЛИНИТЕЛЬНАЯ ТРУБА КОЛОДЦА IQ Д.684/600 6М ПП ЧЕРНАЯ '1C</v>
          </cell>
        </row>
        <row r="3969">
          <cell r="C3969">
            <v>1050404</v>
          </cell>
          <cell r="F3969" t="str">
            <v>UPONOR ДНИЩЕ КОЛОДЦА ДЛЯ УДЛИНИТЕЛЬНОЙ ТРУБЫ Д.315ММ ПП '1C</v>
          </cell>
        </row>
        <row r="3970">
          <cell r="C3970">
            <v>1050405</v>
          </cell>
          <cell r="F3970" t="str">
            <v>UPONOR ДНИЩЕ КОЛОДЦА ДЛЯ УДЛИНИТЕЛЬНОЙ ТРУБЫ Д.425ММ ПП '1C</v>
          </cell>
        </row>
        <row r="3971">
          <cell r="C3971">
            <v>1054266</v>
          </cell>
          <cell r="F3971" t="str">
            <v>UPONOR УПЛОТНИТЕЛЬНОЕ КОЛЬЦО ТРУБЫ Д.352/315ММ '1C</v>
          </cell>
        </row>
        <row r="3972">
          <cell r="C3972">
            <v>1054268</v>
          </cell>
          <cell r="F3972" t="str">
            <v>UPONOR УПЛОТНИТЕЛЬНОЕ КОЛЬЦО ТРУБЫ Д.474/425ММ '1С</v>
          </cell>
        </row>
        <row r="3973">
          <cell r="C3973">
            <v>1060626</v>
          </cell>
          <cell r="F3973" t="str">
            <v>UPONOR УПЛОТНИТЕЛЬНОЕ КОЛЬЦО ТРУБЫ IQ Д.600ММ '1C</v>
          </cell>
        </row>
        <row r="3974">
          <cell r="C3974">
            <v>1057565</v>
          </cell>
          <cell r="F3974" t="str">
            <v>UPONOR КИНЕТА ИНСПЕКЦИОННОГО КОЛОДЦА Д.1000/160ММ, ЛОТОК T1 '1C</v>
          </cell>
        </row>
        <row r="3975">
          <cell r="C3975">
            <v>1057571</v>
          </cell>
          <cell r="F3975" t="str">
            <v>UPONOR КИНЕТА ИНСПЕКЦИОННОГО КОЛОДЦА Д.1000/200ММ, ЛОТОК T1 '1C</v>
          </cell>
        </row>
        <row r="3976">
          <cell r="C3976">
            <v>1057577</v>
          </cell>
          <cell r="F3976" t="str">
            <v>UPONOR КИНЕТА ИНСПЕКЦИОННОГО КОЛОДЦА Д.1000/250ММ, ЛОТОК T1 '1C</v>
          </cell>
        </row>
        <row r="3977">
          <cell r="C3977">
            <v>1057583</v>
          </cell>
          <cell r="F3977" t="str">
            <v>UPONOR КИНЕТА ИНСПЕКЦИОННОГО КОЛОДЦА Д.1000/315ММ, ЛОТОК T1 '1C</v>
          </cell>
        </row>
        <row r="3978">
          <cell r="C3978">
            <v>1089852</v>
          </cell>
          <cell r="F3978" t="str">
            <v>UPONOR КИНЕТА ИНСПЕКЦИОННОГО КОЛОДЦА Д.1000/200ММ, ЛОТОК T2 '1C</v>
          </cell>
        </row>
        <row r="3979">
          <cell r="C3979">
            <v>1089853</v>
          </cell>
          <cell r="F3979" t="str">
            <v>UPONOR КИНЕТА ИНСПЕКЦИОННОГО КОЛОДЦА Д.1000/250ММ, ЛОТОК T2 '1C</v>
          </cell>
        </row>
        <row r="3980">
          <cell r="C3980">
            <v>1089854</v>
          </cell>
          <cell r="F3980" t="str">
            <v>UPONOR КИНЕТА ИНСПЕКЦИОННОГО КОЛОДЦА Д.1000/315ММ, ЛОТОК T2 '1C</v>
          </cell>
        </row>
        <row r="3981">
          <cell r="C3981">
            <v>1057567</v>
          </cell>
          <cell r="F3981" t="str">
            <v>UPONOR КИНЕТА ИНСПЕКЦИОННОГО КОЛОДЦА Д.1000/160ММ, ЛОТОК T3 '1C</v>
          </cell>
        </row>
        <row r="3982">
          <cell r="C3982">
            <v>1057573</v>
          </cell>
          <cell r="F3982" t="str">
            <v>UPONOR КИНЕТА ИНСПЕКЦИОННОГО КОЛОДЦА Д.1000/200ММ, ЛОТОК T3 '1C</v>
          </cell>
        </row>
        <row r="3983">
          <cell r="C3983">
            <v>1057579</v>
          </cell>
          <cell r="F3983" t="str">
            <v>UPONOR КИНЕТА ИНСПЕКЦИОННОГО КОЛОДЦА Д.1000/250ММ, ЛОТОК T3 '1C</v>
          </cell>
        </row>
        <row r="3984">
          <cell r="C3984">
            <v>1057585</v>
          </cell>
          <cell r="F3984" t="str">
            <v>UPONOR КИНЕТА ИНСПЕКЦИОННОГО КОЛОДЦА Д.1000/315ММ, ЛОТОК T3 '1C</v>
          </cell>
        </row>
        <row r="3985">
          <cell r="C3985">
            <v>1057574</v>
          </cell>
          <cell r="F3985" t="str">
            <v>UPONOR КИНЕТА ИНСПЕКЦИОННОГО КОЛОДЦА Д.1000/200ММ, ЛОТОК T4 '1C</v>
          </cell>
        </row>
        <row r="3986">
          <cell r="C3986">
            <v>1057580</v>
          </cell>
          <cell r="F3986" t="str">
            <v>UPONOR КИНЕТА ИНСПЕКЦИОННОГО КОЛОДЦА Д.1000/250ММ, ЛОТОК T4 '1C</v>
          </cell>
        </row>
        <row r="3987">
          <cell r="C3987">
            <v>1057586</v>
          </cell>
          <cell r="F3987" t="str">
            <v>UPONOR КИНЕТА ИНСПЕКЦИОННОГО КОЛОДЦА Д.1000/315ММ, ЛОТОК T4 '1C</v>
          </cell>
        </row>
        <row r="3988">
          <cell r="C3988">
            <v>1053681</v>
          </cell>
          <cell r="F3988" t="str">
            <v>UPONOR ЧУГУННАЯ ОСНОВА ПОД КРЫШКУ Д.200ММ 40Т '1C</v>
          </cell>
        </row>
        <row r="3989">
          <cell r="C3989">
            <v>1084217</v>
          </cell>
          <cell r="F3989" t="str">
            <v>UPONOR ЧУГУННАЯ ОСНОВА ПОД КРЫШКУ КВАДРАТНАЯ Д.315ММ С ЗАМКОМ, С УПЛОТНИТЕЛЬНЫМ КОЛЬЦОМ '1C</v>
          </cell>
        </row>
        <row r="3990">
          <cell r="C3990">
            <v>1053677</v>
          </cell>
          <cell r="F3990" t="str">
            <v>UPONOR ЧУГУННАЯ КРЫШКА Д.200ММ 40 Т. СПЛОШНАЯ '1C</v>
          </cell>
        </row>
        <row r="3991">
          <cell r="C3991">
            <v>1056163</v>
          </cell>
          <cell r="F3991" t="str">
            <v>UPONOR ЧУГУННАЯ КРЫШКА Д.315ММ 40Т СПЛОШНАЯ, С ФИКСАТОРОМ '1C</v>
          </cell>
        </row>
        <row r="3992">
          <cell r="C3992">
            <v>1056164</v>
          </cell>
          <cell r="F3992" t="str">
            <v>UPONOR ЧУГУННАЯ КРЫШКА Д.315ММ 40Т РЕШЕТЧЕТАЯ, С ФИКСАТОРОМ '1C</v>
          </cell>
        </row>
        <row r="3993">
          <cell r="C3993">
            <v>1056165</v>
          </cell>
          <cell r="F3993" t="str">
            <v>UPONOR ЧУГУННАЯ ОСНОВА ПОД КРЫШКУ D315мм 40Т '1В</v>
          </cell>
        </row>
        <row r="3994">
          <cell r="C3994">
            <v>1050695</v>
          </cell>
          <cell r="F3994" t="str">
            <v>UPONOR ПЛАСТИКОВАЯ КРЫШКА 400ММ С УПЛОТНИТЕЛЕМ И МЕТ. ПЛАСТИНОЙ '1Щ</v>
          </cell>
        </row>
        <row r="3995">
          <cell r="C3995">
            <v>1050650</v>
          </cell>
          <cell r="F3995" t="str">
            <v>UPONOR КРЫШКА КОЛОДЦА Д.160ММ НЕРЖ.СТАЛЬ, БЕЗ РУЧКИ '1C</v>
          </cell>
        </row>
        <row r="3996">
          <cell r="C3996">
            <v>1050651</v>
          </cell>
          <cell r="F3996" t="str">
            <v>UPONOR КРЫШКА КОЛОДЦА Д.200ММ НЕРЖ.СТАЛЬ, БЕЗ РУЧКИ '1C</v>
          </cell>
        </row>
        <row r="3997">
          <cell r="C3997">
            <v>1050653</v>
          </cell>
          <cell r="F3997" t="str">
            <v>UPONOR КРЫШКА КОЛОДЦА Д.315ММ НЕРЖ.СТАЛЬ, БЕЗ РУЧКИ '1C</v>
          </cell>
        </row>
        <row r="3998">
          <cell r="C3998">
            <v>1003532</v>
          </cell>
          <cell r="F3998" t="str">
            <v>UPONOR КРЫШКА КОЛОДЦА Д.400ММ НЕРЖ.СТАЛЬ, БЕЗ РУЧКИ '1И</v>
          </cell>
        </row>
        <row r="3999">
          <cell r="C3999">
            <v>1050675</v>
          </cell>
          <cell r="F3999" t="str">
            <v>UPONOR ЗАЩИТА КОЛОДЦА ОТ ПРОМЕРЗАНИЯ Д.315ММ '1C</v>
          </cell>
        </row>
        <row r="4000">
          <cell r="C4000">
            <v>1053669</v>
          </cell>
          <cell r="F4000" t="str">
            <v>UPONOR ПРОХОДНОЕ УПЛОТНЕНИЕ Д.110ММ '1И</v>
          </cell>
        </row>
        <row r="4001">
          <cell r="C4001">
            <v>1050626</v>
          </cell>
          <cell r="F4001" t="str">
            <v>UPONOR ПРОХОДНОЕ УПЛОТНЕНИЕ Д.160ММ '1C</v>
          </cell>
        </row>
        <row r="4002">
          <cell r="C4002">
            <v>1050631</v>
          </cell>
          <cell r="F4002" t="str">
            <v>UPONOR ПРОХОДНОЕ УПЛОТНЕНИЕ Д.200ММ '1C</v>
          </cell>
        </row>
        <row r="4003">
          <cell r="C4003">
            <v>1059482</v>
          </cell>
          <cell r="F4003" t="str">
            <v>UPONOR УДЛИНИТЕЛЬНАЯ ТРУБА КОЛОДЦА Д.315ММ 6М SN2 ПП ГЛАДКАЯ '1C</v>
          </cell>
        </row>
        <row r="4004">
          <cell r="C4004">
            <v>1059481</v>
          </cell>
          <cell r="F4004" t="str">
            <v>UPONOR УДЛИНИТЕЛЬНАЯ ТРУБА КОЛОДЦА Д.400ММ 2М SN2 ПП ГЛАДКАЯ '1С</v>
          </cell>
        </row>
        <row r="4005">
          <cell r="C4005">
            <v>1059480</v>
          </cell>
          <cell r="F4005" t="str">
            <v>UPONOR УДЛИНИТЕЛЬНАЯ ТРУБА КОЛОДЦА Д.400ММ 6М SN2 ПП ГЛАДКАЯ '1C</v>
          </cell>
        </row>
        <row r="4006">
          <cell r="C4006">
            <v>1052717</v>
          </cell>
          <cell r="F4006" t="str">
            <v>UPONOR УДЛИНИТЕЛЬНАЯ ТРУБА КОЛОДЦА Д.500ММ 15,3ММ 12М SN2 ПЭ ГЛАДКАЯ '1C</v>
          </cell>
        </row>
        <row r="4007">
          <cell r="C4007">
            <v>1052718</v>
          </cell>
          <cell r="F4007" t="str">
            <v>UPONOR УДЛИНИТЕЛЬНАЯ ТРУБА КОЛОДЦА Д.560ММ 12М SN4 ПЭ ГЛАДКАЯ '1C</v>
          </cell>
        </row>
        <row r="4008">
          <cell r="C4008">
            <v>1050647</v>
          </cell>
          <cell r="F4008" t="str">
            <v>UPONOR ТЕЛЕСКОПИЧЕСКОЕ КОЛЬЦО Д.400/315ММ '1C</v>
          </cell>
        </row>
        <row r="4009">
          <cell r="C4009">
            <v>1059483</v>
          </cell>
          <cell r="F4009" t="str">
            <v>UPONOR ТЕЛЕСКОПИЧЕСКАЯ ТРУБА Д.315ММ 0,75М SN2 ПП '1С</v>
          </cell>
        </row>
        <row r="4010">
          <cell r="C4010">
            <v>1053689</v>
          </cell>
          <cell r="F4010" t="str">
            <v>UPONOR НИЖНЯЯ ЧАСТЬ ДРЕНАЖНОГО КОЛОДЦА Д.400ММ, 35Л '1Щ</v>
          </cell>
        </row>
        <row r="4011">
          <cell r="C4011">
            <v>1050522</v>
          </cell>
          <cell r="F4011" t="str">
            <v>UPONOR РЕВИЗИОННЫЙ ТРОЙНИК Д.160/110ММ ПП '1C</v>
          </cell>
        </row>
        <row r="4012">
          <cell r="C4012">
            <v>1053660</v>
          </cell>
          <cell r="F4012" t="str">
            <v>UPONOR РЕВИЗИОННЫЙ ТРОЙНИК Д.160/160ММ ПП '1C</v>
          </cell>
        </row>
        <row r="4013">
          <cell r="C4013">
            <v>1053661</v>
          </cell>
          <cell r="F4013" t="str">
            <v>UPONOR РЕВИЗИОННЫЙ ТРОЙНИК Д.200/110 ММ ПП '1C</v>
          </cell>
        </row>
        <row r="4014">
          <cell r="C4014">
            <v>1053662</v>
          </cell>
          <cell r="F4014" t="str">
            <v>UPONOR РЕВИЗИОННЫЙ ТРОЙНИК Д.200/160 ММ ПП '1C</v>
          </cell>
        </row>
        <row r="4015">
          <cell r="C4015">
            <v>1053663</v>
          </cell>
          <cell r="F4015" t="str">
            <v>UPONOR РЕВИЗИОННЫЙ ТРОЙНИК Д.200/200ММ ПП '1С</v>
          </cell>
        </row>
        <row r="4016">
          <cell r="C4016">
            <v>1084215</v>
          </cell>
          <cell r="F4016" t="str">
            <v>UPONOR ЧУГУННАЯ ОСНОВА ПОД КРЫШКУ Д.315ММ, С УПЛОТНИТЕЛЕМ '1C</v>
          </cell>
        </row>
        <row r="4017">
          <cell r="C4017">
            <v>1052715</v>
          </cell>
          <cell r="F4017" t="str">
            <v>UPONOR УДЛИНИТЕЛЬНАЯ ТРУБА КОЛОДЦА Д.315ММ 12M SN4 PE '1С</v>
          </cell>
        </row>
        <row r="4018">
          <cell r="C4018">
            <v>1057576</v>
          </cell>
          <cell r="F4018" t="str">
            <v>UPONOR КИНЕТА ИНСПЕКЦИОННОГО КОЛОДЦА Д.1000/200ММ, ЛОТОК T6 '1С</v>
          </cell>
        </row>
        <row r="4019">
          <cell r="C4019">
            <v>1050410</v>
          </cell>
          <cell r="F4019" t="str">
            <v>UPONOR НИЖНЯЯ ЧАСТЬ СМОТРОВОГО КОЛОДЦА T2 Д. 315/110ММ ПП '1С</v>
          </cell>
        </row>
        <row r="4020">
          <cell r="C4020">
            <v>1050413</v>
          </cell>
          <cell r="F4020" t="str">
            <v>UPONOR НИЖНЯЯ ЧАСТЬ СМОТРОВОГО КОЛОДЦА T4 Д. 425/110ММ ПП '1С</v>
          </cell>
        </row>
        <row r="4021">
          <cell r="C4021">
            <v>1050467</v>
          </cell>
          <cell r="F4021" t="str">
            <v>UPONOR НИЖНЯЯ ЧАСТЬ СМОТРОВОГО КОЛОДЦА T1 Д.400/200ММ ПП '1С</v>
          </cell>
        </row>
        <row r="4022">
          <cell r="C4022">
            <v>1050468</v>
          </cell>
          <cell r="F4022" t="str">
            <v>UPONOR НИЖНЯЯ ЧАСТЬ СМОТРОВОГО КОЛОДЦА T2 Д.400/200ММ ПП '1С</v>
          </cell>
        </row>
        <row r="4023">
          <cell r="C4023">
            <v>1050472</v>
          </cell>
          <cell r="F4023" t="str">
            <v>UPONOR НИЖНЯЯ ЧАСТЬ СМОТРОВОГО КОЛОДЦА T2 Д. 315/160ММ ПП '1С</v>
          </cell>
        </row>
        <row r="4024">
          <cell r="C4024">
            <v>1050476</v>
          </cell>
          <cell r="F4024" t="str">
            <v>UPONOR НИЖНЯЯ ЧАСТЬ СМОТРОВОГО КОЛОДЦА T2 Д. 315/200ММ ПП '1С</v>
          </cell>
        </row>
        <row r="4025">
          <cell r="C4025">
            <v>1050481</v>
          </cell>
          <cell r="F4025" t="str">
            <v>UPONOR НИЖНЯЯ ЧАСТЬ СМОТРОВОГО КОЛОДЦА T3 Д. 425/160ММ ПП '1С</v>
          </cell>
        </row>
        <row r="4026">
          <cell r="C4026">
            <v>1050485</v>
          </cell>
          <cell r="F4026" t="str">
            <v>UPONOR НИЖНЯЯ ЧАСТЬ СМОТРОВОГО КОЛОДЦА T3 Д. 425/200ММ ПП '1С</v>
          </cell>
        </row>
        <row r="4027">
          <cell r="C4027">
            <v>1050553</v>
          </cell>
          <cell r="F4027" t="str">
            <v>UPONOR НИЖНЯЯ ЧАСТЬ СМОТРОВОГО КОЛОДЦА T2 Д.400/250ММ ПП '1С</v>
          </cell>
        </row>
        <row r="4028">
          <cell r="C4028">
            <v>1050554</v>
          </cell>
          <cell r="F4028" t="str">
            <v>UPONOR НИЖНЯЯ ЧАСТЬ СМОТРОВОГО КОЛОДЦА T2 Д.400/315ММ ПП '1С</v>
          </cell>
        </row>
        <row r="4029">
          <cell r="C4029">
            <v>1050555</v>
          </cell>
          <cell r="F4029" t="str">
            <v>UPONOR НИЖНЯЯ ЧАСТЬ СМОТРОВОГО КОЛОДЦА T1 Д.400/250ММ ПП '1С</v>
          </cell>
        </row>
        <row r="4030">
          <cell r="C4030">
            <v>1050556</v>
          </cell>
          <cell r="F4030" t="str">
            <v>UPONOR НИЖНЯЯ ЧАСТЬ СМОТРОВОГО КОЛОДЦА T1 Д.400/315ММ ПП '1С</v>
          </cell>
        </row>
        <row r="4031">
          <cell r="C4031">
            <v>1050644</v>
          </cell>
          <cell r="F4031" t="str">
            <v>UPONOR ТЕЛЕСКОПИЧЕСКАЯ ТРУБА Д.500ММ 0,8М ПЭ '1С</v>
          </cell>
        </row>
        <row r="4032">
          <cell r="C4032">
            <v>1050648</v>
          </cell>
          <cell r="F4032" t="str">
            <v>UPONOR ТЕЛЕСКОПИЧЕСКОЕ КОЛЬЦО Д.560/500ММ '1С</v>
          </cell>
        </row>
        <row r="4033">
          <cell r="C4033">
            <v>1050654</v>
          </cell>
          <cell r="F4033" t="str">
            <v>UPONOR КРЫШКА КОЛОДЦА Д.560ММ НЕРЖ.СТАЛЬ, БЕЗ РУЧКИ '1С</v>
          </cell>
        </row>
        <row r="4034">
          <cell r="C4034">
            <v>1050655</v>
          </cell>
          <cell r="F4034" t="str">
            <v>UPONOR ПЛАСТИКОВАЯ КРЫШКА КОЛОДЦА Д.560ММ '1С</v>
          </cell>
        </row>
        <row r="4035">
          <cell r="C4035">
            <v>1050661</v>
          </cell>
          <cell r="F4035" t="str">
            <v>UPONOR ПРОБКА РЕЗЬБОВАЯ Д.200ММ, С УПЛОТНИТЕЛЕМ '1С</v>
          </cell>
        </row>
        <row r="4036">
          <cell r="C4036">
            <v>1050662</v>
          </cell>
          <cell r="F4036" t="str">
            <v>UPONOR РЕВИЗИОННАЯ МУФТА Д.200ММ ПВХ РАСТРУБНАЯ '1С</v>
          </cell>
        </row>
        <row r="4037">
          <cell r="C4037">
            <v>1050671</v>
          </cell>
          <cell r="F4037" t="str">
            <v>UPONOR ЧУГУННАЯ ОСНОВА ПОД КРЫШКУ КВАДРАТНАЯ Д.500ММ (ВЧ) '1С</v>
          </cell>
        </row>
        <row r="4038">
          <cell r="C4038">
            <v>1050676</v>
          </cell>
          <cell r="F4038" t="str">
            <v>UPONOR ЗАЩИТА КОЛОДЦА ОТ ПРОМЕРЗАНИЯ Д.500ММ '1С</v>
          </cell>
        </row>
        <row r="4039">
          <cell r="C4039">
            <v>1050677</v>
          </cell>
          <cell r="F4039" t="str">
            <v>UPONOR КОМПЛЕКТ ОБОРУДОВАНИЯ ДЛЯ УТЕПЛЕНИЯ КОЛОДЦА Д.315ММ '1С</v>
          </cell>
        </row>
        <row r="4040">
          <cell r="C4040">
            <v>1050679</v>
          </cell>
          <cell r="F4040" t="str">
            <v>UPONOR РЕКОМПЛЕКТ ДЛЯ ШАРОВОГО ОБРАТНОГО КЛАПАНА '1Щ</v>
          </cell>
        </row>
        <row r="4041">
          <cell r="C4041">
            <v>1067938</v>
          </cell>
          <cell r="F4041" t="str">
            <v>UPONOR ЧУГУННАЯ КРЫШКА Д.500ММ 40Т СПЛОШНАЯ (ВЧ) НЕОКРАШЕННАЯ '1С</v>
          </cell>
        </row>
        <row r="4042">
          <cell r="C4042">
            <v>1050697</v>
          </cell>
          <cell r="F4042" t="str">
            <v>UPONOR ЧУГУННАЯ КРЫШКА Д.500ММ 40Т СПЛОШНАЯ (ВЧ) '1С</v>
          </cell>
        </row>
        <row r="4043">
          <cell r="C4043">
            <v>1050698</v>
          </cell>
          <cell r="F4043" t="str">
            <v>UPONOR ЧУГУННАЯ КРЫШКА Д.500ММ 40Т РЕШЕТЧАТАЯ (ВЧ) '1С</v>
          </cell>
        </row>
        <row r="4044">
          <cell r="C4044">
            <v>1051068</v>
          </cell>
          <cell r="F4044" t="str">
            <v>UPONOR ПРОМЫВОЧНАЯ ТРУБА КОЛЛЕКТОРНОГО КОЛОДЦА Д.75ММ '1С</v>
          </cell>
        </row>
        <row r="4045">
          <cell r="C4045">
            <v>1051642</v>
          </cell>
          <cell r="F4045" t="str">
            <v>UPONOR ТЕЛЕСКОПИЧЕСКОЕ КОЛЬЦО Д.315/200ММ '1С</v>
          </cell>
        </row>
        <row r="4046">
          <cell r="C4046">
            <v>1051670</v>
          </cell>
          <cell r="F4046" t="str">
            <v>UPONOR УПЛОТНИТЕЛЬНАЯ МАНЖЕТА 200/226/50ММ '1С</v>
          </cell>
        </row>
        <row r="4047">
          <cell r="C4047">
            <v>1052716</v>
          </cell>
          <cell r="F4047" t="str">
            <v>UPONOR УДЛИНИТЕЛЬНАЯ ТРУБА КОЛОДЦА Д.400ММ 12M SN4 PE '1С</v>
          </cell>
        </row>
        <row r="4048">
          <cell r="C4048">
            <v>1052719</v>
          </cell>
          <cell r="F4048" t="str">
            <v>UPONOR УДЛИНИТЕЛЬНАЯ ТРУБА КОЛОДЦА Д.630ММ 12М SN4 PE ГЛАДКАЯ '1С</v>
          </cell>
        </row>
        <row r="4049">
          <cell r="C4049">
            <v>1052989</v>
          </cell>
          <cell r="F4049" t="str">
            <v>UPONOR ЧУГУННАЯ КРЫШКА Д.315ММ 40Т РЕШЕТЧАТАЯ, КУПОЛОВИДНАЯ '1С</v>
          </cell>
        </row>
        <row r="4050">
          <cell r="C4050">
            <v>1052990</v>
          </cell>
          <cell r="F4050" t="str">
            <v>UPONOR ЧУГУННАЯ КРЫШКА Д.500ММ 40Т РЕШЕТЧАТАЯ, КУПОЛОВИДНАЯ '1С</v>
          </cell>
        </row>
        <row r="4051">
          <cell r="C4051">
            <v>1053003</v>
          </cell>
          <cell r="F4051" t="str">
            <v>UPONOR ТЕЛЕСКОПИЧЕСКОЕ КОЛЬЦО Д.400/315ММ '1С</v>
          </cell>
        </row>
        <row r="4052">
          <cell r="C4052">
            <v>1053012</v>
          </cell>
          <cell r="F4052" t="str">
            <v>UPONOR КРЫШКА КОЛОДЦА Д.500ММ НЕРЖ.СТАЛЬ, БЕЗ РУЧКИ '1С</v>
          </cell>
        </row>
        <row r="4053">
          <cell r="C4053">
            <v>1053122</v>
          </cell>
          <cell r="F4053" t="str">
            <v>UPONOR ВЕТИЛЛЯЦИОННАЯ ЗАГЛУШКА 110ММ '1С</v>
          </cell>
        </row>
        <row r="4054">
          <cell r="C4054">
            <v>1054218</v>
          </cell>
          <cell r="F4054" t="str">
            <v>UPONOR НИЖНЯЯ ЧАСТЬ СМОТРОВОГО КОЛОДЦА T3 Д. 425/250ММ ПП '1С</v>
          </cell>
        </row>
        <row r="4055">
          <cell r="C4055">
            <v>1054219</v>
          </cell>
          <cell r="F4055" t="str">
            <v>UPONOR НИЖНЯЯ ЧАСТЬ СМОТРОВОГО КОЛОДЦА T3 Д. 425/315ММ ПП '1С</v>
          </cell>
        </row>
        <row r="4056">
          <cell r="C4056">
            <v>1003522</v>
          </cell>
          <cell r="F4056" t="str">
            <v>UPONOR РЕЗИНОВОЕ КОЛЬЦО Д.110/125 ММ '1С</v>
          </cell>
        </row>
        <row r="4057">
          <cell r="C4057">
            <v>1054314</v>
          </cell>
          <cell r="F4057" t="str">
            <v>UPONOR ПРОХОДНОЕ УПЛОТНЕНИЕ Д.160/171-174ММ '1С</v>
          </cell>
        </row>
        <row r="4058">
          <cell r="C4058">
            <v>1054353</v>
          </cell>
          <cell r="F4058" t="str">
            <v>UPONOR НИЖНЯЯ ЧАСТЬ СМОТРОВОГО КОЛОДЦА T4 Д.400/250ММ ПП '1С</v>
          </cell>
        </row>
        <row r="4059">
          <cell r="C4059">
            <v>1054415</v>
          </cell>
          <cell r="F4059" t="str">
            <v>UPONOR НИЖНЯЯ ЧАСТЬ СМОТРОВОГО КОЛОДЦА T1 Д.400/400ММ ПП '1С</v>
          </cell>
        </row>
        <row r="4060">
          <cell r="C4060">
            <v>1056166</v>
          </cell>
          <cell r="F4060" t="str">
            <v>UPONOR ЧУГУННАЯ КРЫШКА Д.500ММ 40Т. СПЛОШНАЯ, С ФИКСАТОРОМ '1С</v>
          </cell>
        </row>
        <row r="4061">
          <cell r="C4061">
            <v>1056167</v>
          </cell>
          <cell r="F4061" t="str">
            <v>UPONOR ЧУГУННАЯ КРЫШКА Д.500ММ 40Т. РЕШЕТЧАТАЯ, С ФИКСАТОРОМ '1С</v>
          </cell>
        </row>
        <row r="4062">
          <cell r="C4062">
            <v>1057363</v>
          </cell>
          <cell r="F4062" t="str">
            <v>UPONOR УДЛИНИТЕЛЬНАЯ ТРУБА CLEAN Д.560ММ 1М '1С</v>
          </cell>
        </row>
        <row r="4063">
          <cell r="C4063">
            <v>1057429</v>
          </cell>
          <cell r="F4063" t="str">
            <v>UPONOR ТЕЛЕСКОПИЧЕСКАЯ МАНЖЕТА IQ Д.400ММ / ГЛАДКАЯ ТРУБА 315ММ '1С</v>
          </cell>
        </row>
        <row r="4064">
          <cell r="C4064">
            <v>1057482</v>
          </cell>
          <cell r="F4064" t="str">
            <v>UPONOR ДРЕНАЖНЫЙ КОЛОДЕЦ Д.560ММ 1,5М (БЕЗ ПАТРУБКОВ, С РЕШЕТЧАТОЙ КРЫШКОЙ) '1С</v>
          </cell>
        </row>
        <row r="4065">
          <cell r="C4065">
            <v>1057575</v>
          </cell>
          <cell r="F4065" t="str">
            <v>UPONOR КИНЕТА ИНСПЕКЦИОННОГО КОЛОДЦА Д.1000/200ММ, ЛОТОК T5 ЛЕВЫЙ '1С</v>
          </cell>
        </row>
        <row r="4066">
          <cell r="C4066">
            <v>1057581</v>
          </cell>
          <cell r="F4066" t="str">
            <v>UPONOR КИНЕТА ИНСПЕКЦИОННОГО КОЛОДЦА Д.1000/250ММ, ЛОТОК T5 ЛЕВЫЙ '1С</v>
          </cell>
        </row>
        <row r="4067">
          <cell r="C4067">
            <v>1057582</v>
          </cell>
          <cell r="F4067" t="str">
            <v>UPONOR КИНЕТА ИНСПЕКЦИОННОГО КОЛОДЦА Д.1000/250ММ, ЛОТОК T6 '1С</v>
          </cell>
        </row>
        <row r="4068">
          <cell r="C4068">
            <v>1057587</v>
          </cell>
          <cell r="F4068" t="str">
            <v>UPONOR КИНЕТА ИНСПЕКЦИОННОГО КОЛОДЦА Д.1000/315ММ, ЛОТОК T5 ЛЕВЫЙ '1С</v>
          </cell>
        </row>
        <row r="4069">
          <cell r="C4069">
            <v>1057588</v>
          </cell>
          <cell r="F4069" t="str">
            <v>UPONOR КИНЕТА ИНСПЕКЦИОННОГО КОЛОДЦА Д.1000/315ММ, ЛОТОК T6 '1С</v>
          </cell>
        </row>
        <row r="4070">
          <cell r="C4070">
            <v>1057589</v>
          </cell>
          <cell r="F4070" t="str">
            <v>UPONOR КИНЕТА ИНСПЕКЦИОННОГО КОЛОДЦА Д.1000/400ММ, ЛОТОК T1 '1С</v>
          </cell>
        </row>
        <row r="4071">
          <cell r="C4071">
            <v>1057591</v>
          </cell>
          <cell r="F4071" t="str">
            <v>UPONOR УДЛИНИТЕЛЬНАЯ ТРУБА ИНСПЕКЦИОННОГО КОЛОДЦА Д.1000ММ H=0,25М '1С</v>
          </cell>
        </row>
        <row r="4072">
          <cell r="C4072">
            <v>1057592</v>
          </cell>
          <cell r="F4072" t="str">
            <v>UPONOR УДЛИНИТЕЛЬНАЯ ТРУБА ИНСПЕКЦИОННОГО КОЛОДЦА Д.1000ММ H=0,5М '1С</v>
          </cell>
        </row>
        <row r="4073">
          <cell r="C4073">
            <v>1057593</v>
          </cell>
          <cell r="F4073" t="str">
            <v>UPONOR УДЛИНИТЕЛЬНАЯ ТРУБА ИНСПЕКЦИОННОГО КОЛОДЦА Д.1000ММ H=0,75М '1С</v>
          </cell>
        </row>
        <row r="4074">
          <cell r="C4074">
            <v>1057594</v>
          </cell>
          <cell r="F4074" t="str">
            <v>UPONOR УДЛИНИТЕЛЬНАЯ ТРУБА ИНСПЕКЦИОННОГО КОЛОДЦА Д.1000ММ H=1М '1С</v>
          </cell>
        </row>
        <row r="4075">
          <cell r="C4075">
            <v>1057595</v>
          </cell>
          <cell r="F4075" t="str">
            <v>UPONOR УПЛОТНИТЕЛЬНОЕ КОЛЬЦО ИНСПЕКЦИОННОГО КОЛОДЦА Д.1000ММ '1С</v>
          </cell>
        </row>
        <row r="4076">
          <cell r="C4076">
            <v>1057620</v>
          </cell>
          <cell r="F4076" t="str">
            <v>UPONOR ГОРЛОВИНА ИНСПЕКЦИОННОГО КОЛОДЦА Д.1000/630ММ H=0,75М '1С</v>
          </cell>
        </row>
        <row r="4077">
          <cell r="C4077">
            <v>1057692</v>
          </cell>
          <cell r="F4077" t="str">
            <v>UPONOR ТЕЛЕСКОПИЧЕСКОЕ КОЛЬЦО Д.560/315ММ '1С</v>
          </cell>
        </row>
        <row r="4078">
          <cell r="C4078">
            <v>1057879</v>
          </cell>
          <cell r="F4078" t="str">
            <v>UPONOR КИНЕТА ИНСПЕКЦИОННОГО КОЛОДЦА Д.1000/200ММ, ЛОТОК T5 ПРАВЫЙ '1С</v>
          </cell>
        </row>
        <row r="4079">
          <cell r="C4079">
            <v>1058192</v>
          </cell>
          <cell r="F4079" t="str">
            <v>UPONOR ЧУГУННАЯ РАМА С КРЫШКОЙ ДЛЯ КОЛОДЦА Д.600ММ '1С</v>
          </cell>
        </row>
        <row r="4080">
          <cell r="C4080">
            <v>1058559</v>
          </cell>
          <cell r="F4080" t="str">
            <v>UPONOR ЧУГУННАЯ КРЫШКА 315/500Х450ММ 40Т СПЛОШНАЯ '1С</v>
          </cell>
        </row>
        <row r="4081">
          <cell r="C4081">
            <v>1058560</v>
          </cell>
          <cell r="F4081" t="str">
            <v>UPONOR ЧУГУННАЯ ОСНОВА 315/500Х450ММ '1С</v>
          </cell>
        </row>
        <row r="4082">
          <cell r="C4082">
            <v>1059006</v>
          </cell>
          <cell r="F4082" t="str">
            <v>UPONOR ЧУГУННАЯ КРЫШКА L-61 REGULAR, РЕШЕТЧАТАЯ '1С</v>
          </cell>
        </row>
        <row r="4083">
          <cell r="C4083">
            <v>1059007</v>
          </cell>
          <cell r="F4083" t="str">
            <v>UPONOR ЧУГУННАЯ КРЫШКА L-61 BASIC, РЕШЕТЧАТАЯ '1С</v>
          </cell>
        </row>
        <row r="4084">
          <cell r="C4084">
            <v>1059009</v>
          </cell>
          <cell r="F4084" t="str">
            <v>UPONOR ЧУГУННАЯ КРЫШКА L-63 BASIC '1С</v>
          </cell>
        </row>
        <row r="4085">
          <cell r="C4085">
            <v>1059124</v>
          </cell>
          <cell r="F4085" t="str">
            <v>UPONOR КИННЕТА ИНСПЕКЦИОННОГО КОЛОДЦА Д.1000ММ, БЕЗ ПАТРУБКОВ '1С</v>
          </cell>
        </row>
        <row r="4086">
          <cell r="C4086">
            <v>1067882</v>
          </cell>
          <cell r="F4086" t="str">
            <v>UPONOR ПЛАСТИКОВАЯ КРЫШКА КОЛОДЦА SOK Д.200ММ '1С</v>
          </cell>
        </row>
        <row r="4087">
          <cell r="C4087">
            <v>1069159</v>
          </cell>
          <cell r="F4087" t="str">
            <v>UPONOR ПЛАСТИКОВАЯ КРЫШКА КОЛОДЦА 560ММ '1С</v>
          </cell>
        </row>
        <row r="4088">
          <cell r="C4088">
            <v>1069160</v>
          </cell>
          <cell r="F4088" t="str">
            <v>UPONOR ТЕЛЕСКОПИЧЕСКОЕ КОЛЬЦО Д.630/500ММ '1Щ</v>
          </cell>
        </row>
        <row r="4089">
          <cell r="C4089">
            <v>1071746</v>
          </cell>
          <cell r="F4089" t="str">
            <v>UPONOR ЧУГУННАЯ КРЫШКА L-65 PREMIUM 40Т КРУГЛАЯ '1С</v>
          </cell>
        </row>
        <row r="4090">
          <cell r="C4090">
            <v>1071747</v>
          </cell>
          <cell r="F4090" t="str">
            <v>UPONOR ЧУГУННАЯ КРЫШКА L-65 PREMIUM 40Т КВАДРАТНАЯ '1С</v>
          </cell>
        </row>
        <row r="4091">
          <cell r="C4091">
            <v>1002367</v>
          </cell>
          <cell r="F4091" t="str">
            <v>UPONOR КРЫШКА 315ММ ДЛЯ СМОТРОВОГО КОЛОДЦА '1А</v>
          </cell>
        </row>
        <row r="4092">
          <cell r="C4092" t="str">
            <v>Система Weholite</v>
          </cell>
          <cell r="F4092"/>
        </row>
        <row r="4093">
          <cell r="C4093">
            <v>1068767</v>
          </cell>
          <cell r="F4093" t="str">
            <v>UPONOR ТРУБА WEHOLITE Д.400/360ММ 6М SN4 ПЭ С РАСТРУБОМ '1C</v>
          </cell>
        </row>
        <row r="4094">
          <cell r="C4094">
            <v>1068773</v>
          </cell>
          <cell r="F4094" t="str">
            <v>UPONOR ТРУБА WEHOLITE Д.450/400ММ 6М SN4 ПЭ С РАСТРУБОМ '1C</v>
          </cell>
        </row>
        <row r="4095">
          <cell r="C4095">
            <v>1068779</v>
          </cell>
          <cell r="F4095" t="str">
            <v>UPONOR ТРУБА WEHOLITE Д.560/500ММ 6М SN4 ПЭ С РАСТРУБОМ '1C</v>
          </cell>
        </row>
        <row r="4096">
          <cell r="C4096">
            <v>1068786</v>
          </cell>
          <cell r="F4096" t="str">
            <v>UPONOR ТРУБА WEHOLITE Д.675/600ММ 6М SN4 ПЭ С РАСТРУБОМ '1C</v>
          </cell>
        </row>
        <row r="4097">
          <cell r="C4097">
            <v>1068791</v>
          </cell>
          <cell r="F4097" t="str">
            <v>UPONOR ТРУБА WEHOLITE Д.788/700ММ 6М SN4 ПЭ С РАСТРУБОМ '1C</v>
          </cell>
        </row>
        <row r="4098">
          <cell r="C4098">
            <v>1068794</v>
          </cell>
          <cell r="F4098" t="str">
            <v>UPONOR ТРУБА WEHOLITE Д.900/800ММ 6М SN4 ПЭ С РАСТРУБОМ '1C</v>
          </cell>
        </row>
        <row r="4099">
          <cell r="C4099">
            <v>1068797</v>
          </cell>
          <cell r="F4099" t="str">
            <v>UPONOR ТРУБА WEHOLITE Д.1125/1000ММ 6М SN4 ПЭ С РАСТРУБОМ '1C</v>
          </cell>
        </row>
        <row r="4100">
          <cell r="C4100">
            <v>1066620</v>
          </cell>
          <cell r="F4100" t="str">
            <v>UPONOR ТРУБА WEHOLITE Д.450/400ММ 6М SN8 ПЭ С РАСТРУБОМ '1C</v>
          </cell>
        </row>
        <row r="4101">
          <cell r="C4101">
            <v>1066623</v>
          </cell>
          <cell r="F4101" t="str">
            <v>UPONOR ТРУБА WEHOLITE Д.560/500ММ 6М SN8 ПЭ С РАСТРУБОМ '1C</v>
          </cell>
        </row>
        <row r="4102">
          <cell r="C4102">
            <v>1066626</v>
          </cell>
          <cell r="F4102" t="str">
            <v>UPONOR ТРУБА WEHOLITE Д.675/600ММ 6М SN8 ПЭ С РАСТРУБОМ '1C</v>
          </cell>
        </row>
        <row r="4103">
          <cell r="C4103">
            <v>1066720</v>
          </cell>
          <cell r="F4103" t="str">
            <v>UPONOR КОЛЬЦО УПЛОТНИТЕЛЬНОЕ WEHOLITE Д.400ММ '1C</v>
          </cell>
        </row>
        <row r="4104">
          <cell r="C4104">
            <v>1066721</v>
          </cell>
          <cell r="F4104" t="str">
            <v>UPONOR КОЛЬЦО УПЛОТНИТЕЛЬНОЕ WEHOLITE Д.500ММ '1C</v>
          </cell>
        </row>
        <row r="4105">
          <cell r="C4105">
            <v>1066722</v>
          </cell>
          <cell r="F4105" t="str">
            <v>UPONOR КОЛЬЦО УПЛОТНИТЕЛЬНОЕ WEHOLITE Д.600ММ '1C</v>
          </cell>
        </row>
        <row r="4106">
          <cell r="C4106">
            <v>1066723</v>
          </cell>
          <cell r="F4106" t="str">
            <v>UPONOR КОЛЬЦО УПЛОТНИТЕЛЬНОЕ WEHOLITE Д.700ММ '1C</v>
          </cell>
        </row>
        <row r="4107">
          <cell r="C4107">
            <v>1066724</v>
          </cell>
          <cell r="F4107" t="str">
            <v>UPONOR КОЛЬЦО УПЛОТНИТЕЛЬНОЕ WEHOLITE Д.800ММ '1C</v>
          </cell>
        </row>
        <row r="4108">
          <cell r="C4108">
            <v>1066726</v>
          </cell>
          <cell r="F4108" t="str">
            <v>UPONOR КОЛЬЦО УПЛОТНИТЕЛЬНОЕ WEHOLITE Д.1000ММ '1C</v>
          </cell>
        </row>
        <row r="4109">
          <cell r="C4109">
            <v>1068807</v>
          </cell>
          <cell r="F4109" t="str">
            <v>UPONOR МУФТА ДВОЙНАЯ WEHOLITE Д.360ММ ПЭ '1C</v>
          </cell>
        </row>
        <row r="4110">
          <cell r="C4110">
            <v>1066728</v>
          </cell>
          <cell r="F4110" t="str">
            <v>UPONOR МУФТА ДВОЙНАЯ WEHOLITE Д.400ММ ПЭ '1C</v>
          </cell>
        </row>
        <row r="4111">
          <cell r="C4111">
            <v>1066729</v>
          </cell>
          <cell r="F4111" t="str">
            <v>UPONOR МУФТА ДВОЙНАЯ WEHOLITE Д.500ММ ПЭ '1C</v>
          </cell>
        </row>
        <row r="4112">
          <cell r="C4112">
            <v>1066730</v>
          </cell>
          <cell r="F4112" t="str">
            <v>UPONOR МУФТА ДВОЙНАЯ WEHOLITE Д.600ММ ПЭ '1C</v>
          </cell>
        </row>
        <row r="4113">
          <cell r="C4113">
            <v>1066731</v>
          </cell>
          <cell r="F4113" t="str">
            <v>UPONOR МУФТА ДВОЙНАЯ WEHOLITE Д.700ММ ПЭ '1C</v>
          </cell>
        </row>
        <row r="4114">
          <cell r="C4114">
            <v>1066732</v>
          </cell>
          <cell r="F4114" t="str">
            <v>UPONOR МУФТА ДВОЙНАЯ WEHOLITE Д.800ММ ПЭ '1C</v>
          </cell>
        </row>
        <row r="4115">
          <cell r="C4115">
            <v>1066734</v>
          </cell>
          <cell r="F4115" t="str">
            <v>UPONOR МУФТА ДВОЙНАЯ WEHOLITE Д.1000ММ ПЭ '1C</v>
          </cell>
        </row>
        <row r="4116">
          <cell r="C4116">
            <v>1066744</v>
          </cell>
          <cell r="F4116" t="str">
            <v>UPONOR МУФТА ОБЖИМНАЯ WEHOLITE FLEX-SEAL Д.1200/1325ММ SN4 '1C</v>
          </cell>
        </row>
        <row r="4117">
          <cell r="C4117">
            <v>1066745</v>
          </cell>
          <cell r="F4117" t="str">
            <v>UPONOR МУФТА ОБЖИМНАЯ WEHOLITE FLEX-SEAL Д.1400/1580ММ SN4 '1C</v>
          </cell>
        </row>
        <row r="4118">
          <cell r="C4118">
            <v>1066747</v>
          </cell>
          <cell r="F4118" t="str">
            <v>UPONOR МУФТА ОБЖИМНАЯ WEHOLITE FLEX-SEAL Д.1600/1800ММ SN4 '1C</v>
          </cell>
        </row>
        <row r="4119">
          <cell r="C4119" t="str">
            <v>Система внутренней канализации Uponor HTP</v>
          </cell>
          <cell r="F4119"/>
        </row>
        <row r="4120">
          <cell r="C4120">
            <v>1067825</v>
          </cell>
          <cell r="F4120" t="str">
            <v>UPONOR ТРУБА КАНАЛИЗАЦИОННАЯ БЕЗ РАСТРУБА Д.32ММ 1М ПП БЕЛАЯ '1C</v>
          </cell>
        </row>
        <row r="4121">
          <cell r="C4121">
            <v>1051128</v>
          </cell>
          <cell r="F4121" t="str">
            <v>UPONOR ТРУБА КАНАЛИЗАЦИОННАЯ РАСТРУБНАЯ Д.32ММ 1М ПП БЕЛАЯ '1С</v>
          </cell>
        </row>
        <row r="4122">
          <cell r="C4122">
            <v>1051131</v>
          </cell>
          <cell r="F4122" t="str">
            <v>UPONOR ТРУБА КАНАЛИЗАЦИОННАЯ РАСТРУБНАЯ Д.32ММ 2М ПП БЕЛАЯ '1Щ</v>
          </cell>
        </row>
        <row r="4123">
          <cell r="C4123">
            <v>1053706</v>
          </cell>
          <cell r="F4123" t="str">
            <v>UPONOR ТРУБА КАНАЛИЗАЦИОННАЯ БЕЗ РАСТРУБА Д.32ММ 3М ПП БЕЛАЯ '1C</v>
          </cell>
        </row>
        <row r="4124">
          <cell r="C4124">
            <v>1051119</v>
          </cell>
          <cell r="F4124" t="str">
            <v>UPONOR ТРУБА КАНАЛИЗАЦИОННАЯ БЕЗ РАСТРУБА Д.50ММ 3М ПП СЕРАЯ '6C</v>
          </cell>
        </row>
        <row r="4125">
          <cell r="C4125">
            <v>1051329</v>
          </cell>
          <cell r="F4125" t="str">
            <v>UPONOR ТРУБА КАНАЛИЗАЦИОННАЯ БЕЗРАСТРУБНАЯ Д.50ММ 6М ПВХ СЕРАЯ '1C</v>
          </cell>
        </row>
        <row r="4126">
          <cell r="C4126">
            <v>1051104</v>
          </cell>
          <cell r="F4126" t="str">
            <v>UPONOR ТРУБА КАНАЛИЗАЦИОННАЯ БЕЗ РАСТРУБА Д.75ММ 4М ПП СЕРАЯ '4C</v>
          </cell>
        </row>
        <row r="4127">
          <cell r="C4127">
            <v>1051330</v>
          </cell>
          <cell r="F4127" t="str">
            <v>UPONOR ТРУБА КАНАЛИЗАЦИОННАЯ БЕЗРАСТРУБНАЯ Д.75ММ 6М ПВХ СЕРАЯ '1Щ</v>
          </cell>
        </row>
        <row r="4128">
          <cell r="C4128">
            <v>1051105</v>
          </cell>
          <cell r="F4128" t="str">
            <v>UPONOR ТРУБА КАНАЛИЗАЦИОННАЯ БЕЗ РАСТРУБА Д.110ММ 4М ПП СЕРАЯ '4C</v>
          </cell>
        </row>
        <row r="4129">
          <cell r="C4129">
            <v>1054802</v>
          </cell>
          <cell r="F4129" t="str">
            <v>UPONOR ТРУБА КАНАЛИЗАЦИОННАЯ БЕЗ РАСТРУБА Д.110ММ 6М ПВХ СЕРАЯ '1Щ</v>
          </cell>
        </row>
        <row r="4130">
          <cell r="C4130">
            <v>1054783</v>
          </cell>
          <cell r="F4130" t="str">
            <v>UPONOR ТРУБА КАНАЛИЗАЦИОННАЯ БЕЗ РАСТРУБА Д.110ММ 6М ПП СЕРАЯ '1C</v>
          </cell>
        </row>
        <row r="4131">
          <cell r="C4131">
            <v>1051122</v>
          </cell>
          <cell r="F4131" t="str">
            <v>UPONOR ТРУБА КАНАЛИЗАЦИОННАЯ РАСТРУБНАЯ Д.32ММ 0,25М PP БЕЛАЯ '40Щ</v>
          </cell>
        </row>
        <row r="4132">
          <cell r="C4132">
            <v>1051125</v>
          </cell>
          <cell r="F4132" t="str">
            <v>UPONOR ТРУБА КАНАЛИЗАЦИОННАЯ РАСТРУБНАЯ Д.32ММ 0,5М ПП БЕЛАЯ '50Щ</v>
          </cell>
        </row>
        <row r="4133">
          <cell r="C4133">
            <v>1051112</v>
          </cell>
          <cell r="F4133" t="str">
            <v>UPONOR ТРУБА КАНАЛИЗАЦИОННАЯ РАСТРУБНАЯ Д.40ММ 0,5М PP СЕРАЯ '20C</v>
          </cell>
        </row>
        <row r="4134">
          <cell r="C4134">
            <v>1051113</v>
          </cell>
          <cell r="F4134" t="str">
            <v>UPONOR ТРУБА КАНАЛИЗАЦИОННАЯ РАСТРУБНАЯ Д.40ММ 1М PP СЕРАЯ '6Щ</v>
          </cell>
        </row>
        <row r="4135">
          <cell r="C4135">
            <v>1051115</v>
          </cell>
          <cell r="F4135" t="str">
            <v>UPONOR ТРУБА КАНАЛИЗАЦИОННАЯ РАСТРУБНАЯ Д.40ММ 2М PP СЕРАЯ '6C</v>
          </cell>
        </row>
        <row r="4136">
          <cell r="C4136">
            <v>1051088</v>
          </cell>
          <cell r="F4136" t="str">
            <v>UPONOR ТРУБА КАНАЛИЗАЦИОННАЯ РАСТРУБНАЯ Д.50ММ 0,25М ПП СЕРАЯ '20C</v>
          </cell>
        </row>
        <row r="4137">
          <cell r="C4137">
            <v>1051091</v>
          </cell>
          <cell r="F4137" t="str">
            <v>UPONOR ТРУБА КАНАЛИЗАЦИОННАЯ РАСТРУБНАЯ Д.50ММ 0,5М ПП СЕРАЯ '20C</v>
          </cell>
        </row>
        <row r="4138">
          <cell r="C4138">
            <v>1051095</v>
          </cell>
          <cell r="F4138" t="str">
            <v>UPONOR ТРУБА КАНАЛИЗАЦИОННАЯ РАСТРУБНАЯ Д.50ММ 1М ПП СЕРАЯ '6И</v>
          </cell>
        </row>
        <row r="4139">
          <cell r="C4139">
            <v>1051096</v>
          </cell>
          <cell r="F4139" t="str">
            <v>UPONOR ТРУБА КАНАЛИЗАЦИОННАЯ РАСТРУБНАЯ Д.50ММ 2М ПП СЕРАЯ '6C</v>
          </cell>
        </row>
        <row r="4140">
          <cell r="C4140">
            <v>1051100</v>
          </cell>
          <cell r="F4140" t="str">
            <v>UPONOR ТРУБА КАНАЛИЗАЦИОННАЯ РАСТРУБНАЯ Д.50ММ 3М ПП СЕРАЯ '6C</v>
          </cell>
        </row>
        <row r="4141">
          <cell r="C4141">
            <v>1051087</v>
          </cell>
          <cell r="F4141" t="str">
            <v>UPONOR ТРУБА КАНАЛИЗАЦИОННАЯ РАСТРУБНАЯ Д.75ММ 0,25М ПП СЕРАЯ '20C</v>
          </cell>
        </row>
        <row r="4142">
          <cell r="C4142">
            <v>1051089</v>
          </cell>
          <cell r="F4142" t="str">
            <v>UPONOR ТРУБА КАНАЛИЗАЦИОННАЯ РАСТРУБНАЯ Д.75ММ 0,5М ПП СЕРАЯ '25C</v>
          </cell>
        </row>
        <row r="4143">
          <cell r="C4143">
            <v>1051092</v>
          </cell>
          <cell r="F4143" t="str">
            <v>UPONOR ТРУБА КАНАЛИЗАЦИОННАЯ РАСТРУБНАЯ Д.75ММ 1М ПП СЕРАЯ '4C</v>
          </cell>
        </row>
        <row r="4144">
          <cell r="C4144">
            <v>1051097</v>
          </cell>
          <cell r="F4144" t="str">
            <v>UPONOR ТРУБА КАНАЛИЗАЦИОННАЯ РАСТРУБНАЯ Д.75ММ 2М ПП СЕРАЯ '4C</v>
          </cell>
        </row>
        <row r="4145">
          <cell r="C4145">
            <v>1053703</v>
          </cell>
          <cell r="F4145" t="str">
            <v>UPONOR ТРУБА КАНАЛИЗАЦИОННАЯ РАСТРУБНАЯ Д.75ММ 3М ПП СЕРАЯ '4С</v>
          </cell>
        </row>
        <row r="4146">
          <cell r="C4146">
            <v>1051102</v>
          </cell>
          <cell r="F4146" t="str">
            <v>UPONOR ТРУБА КАНАЛИЗАЦИОННАЯ БЕЗ РАСТРУБА Д.75ММ 3М ПП СЕРАЯ '4C</v>
          </cell>
        </row>
        <row r="4147">
          <cell r="C4147">
            <v>1051107</v>
          </cell>
          <cell r="F4147" t="str">
            <v>UPONOR ТРУБА КАНАЛИЗАЦИОННАЯ БЕЗ РАСТРУБА Д.75ММ 6М ПП СЕРАЯ '4C</v>
          </cell>
        </row>
        <row r="4148">
          <cell r="C4148">
            <v>1051093</v>
          </cell>
          <cell r="F4148" t="str">
            <v>UPONOR ТРУБА КАНАЛИЗАЦИОННАЯ РАСТРУБНАЯ Д.110ММ 1М ПП СЕРАЯ '4И</v>
          </cell>
        </row>
        <row r="4149">
          <cell r="C4149">
            <v>1051098</v>
          </cell>
          <cell r="F4149" t="str">
            <v>UPONOR ТРУБА КАНАЛИЗАЦИОННАЯ РАСТРУБНАЯ Д.110ММ 2М ПП СЕРАЯ '4И</v>
          </cell>
        </row>
        <row r="4150">
          <cell r="C4150">
            <v>1053704</v>
          </cell>
          <cell r="F4150" t="str">
            <v>UPONOR ТРУБА КАНАЛИЗАЦИОННАЯ РАСТРУБНАЯ Д.110ММ 3М ПП СЕРАЯ '4И</v>
          </cell>
        </row>
        <row r="4151">
          <cell r="C4151">
            <v>1051101</v>
          </cell>
          <cell r="F4151" t="str">
            <v>UPONOR ТРУБА КАНАЛИЗАЦИОННАЯ РАСТРУБНАЯ Д.110ММ 4М ПП СЕРАЯ '4С</v>
          </cell>
        </row>
        <row r="4152">
          <cell r="C4152">
            <v>1053705</v>
          </cell>
          <cell r="F4152" t="str">
            <v>UPONOR ТРУБА КАНАЛИЗАЦИОННАЯ РАСТРУБНАЯ Д.110ММ 6М ПП СЕРАЯ '4C</v>
          </cell>
        </row>
        <row r="4153">
          <cell r="C4153">
            <v>1051145</v>
          </cell>
          <cell r="F4153" t="str">
            <v>UPONOR МУФТА КАНАЛИЗАЦИОННАЯ НАДВИЖНАЯ Д.32ММ БЕЛАЯ '1C</v>
          </cell>
        </row>
        <row r="4154">
          <cell r="C4154">
            <v>1051143</v>
          </cell>
          <cell r="F4154" t="str">
            <v>UPONOR МУФТА КАНАЛИЗАЦИОННАЯ НАДВИЖНАЯ Д.40ММ СЕРАЯ '60Щ</v>
          </cell>
        </row>
        <row r="4155">
          <cell r="C4155">
            <v>1051147</v>
          </cell>
          <cell r="F4155" t="str">
            <v>UPONOR МУФТА КАНАЛИЗАЦИОННАЯ НАДВИЖНАЯ Д.50ММ СЕРАЯ '30C</v>
          </cell>
        </row>
        <row r="4156">
          <cell r="C4156">
            <v>1053715</v>
          </cell>
          <cell r="F4156" t="str">
            <v>UPONOR МУФТА КАНАЛИЗАЦИОННАЯ НАДВИЖНАЯ Д.75ММ СЕРАЯ '25C</v>
          </cell>
        </row>
        <row r="4157">
          <cell r="C4157">
            <v>1122305</v>
          </cell>
          <cell r="F4157" t="str">
            <v>UPONOR МУФТА КАНАЛИЗАЦИОННАЯ НАДВИЖНАЯ Д.110ММ СЕРАЯ '25C</v>
          </cell>
        </row>
        <row r="4158">
          <cell r="C4158">
            <v>1051148</v>
          </cell>
          <cell r="F4158" t="str">
            <v>UPONOR МУФТА КАНАЛИЗАЦИОННАЯ НАДВИЖНАЯ Д.110ММ СЕРАЯ '25C</v>
          </cell>
        </row>
        <row r="4159">
          <cell r="C4159">
            <v>1053637</v>
          </cell>
          <cell r="F4159" t="str">
            <v>UPONOR МУФТА КАНАЛИЗАЦИОННАЯ НАДВИЖНАЯ Д.160ММ ПП '1C</v>
          </cell>
        </row>
        <row r="4160">
          <cell r="C4160">
            <v>1051140</v>
          </cell>
          <cell r="F4160" t="str">
            <v>UPONOR МУФТА КАНАЛИЗАЦИОННАЯ С УПОРОМ Д.32ММ БЕЛАЯ '1C</v>
          </cell>
        </row>
        <row r="4161">
          <cell r="C4161">
            <v>1053708</v>
          </cell>
          <cell r="F4161" t="str">
            <v>UPONOR МУФТА КАНАЛИЗАЦИОННАЯ С УПОРОМ Д.40ММ СЕРАЯ '45C</v>
          </cell>
        </row>
        <row r="4162">
          <cell r="C4162">
            <v>1051141</v>
          </cell>
          <cell r="F4162" t="str">
            <v>UPONOR МУФТА КАНАЛИЗАЦИОННАЯ С УПОРОМ Д.50ММ СЕРАЯ '30C</v>
          </cell>
        </row>
        <row r="4163">
          <cell r="C4163">
            <v>1053712</v>
          </cell>
          <cell r="F4163" t="str">
            <v>UPONOR МУФТА КАНАЛИЗАЦИОННАЯ С УПОРОМ Д.75ММ СЕРАЯ '25С</v>
          </cell>
        </row>
        <row r="4164">
          <cell r="C4164">
            <v>1122308</v>
          </cell>
          <cell r="F4164" t="str">
            <v>UPONOR МУФТА КАНАЛИЗАЦИОННАЯ С УПОРОМ Д.110ММ СЕРАЯ '25Ф</v>
          </cell>
        </row>
        <row r="4165">
          <cell r="C4165">
            <v>1053714</v>
          </cell>
          <cell r="F4165" t="str">
            <v>UPONOR МУФТА КАНАЛИЗАЦИОННАЯ С УПОРОМ Д.110ММ СЕРАЯ '25Ф</v>
          </cell>
        </row>
        <row r="4166">
          <cell r="C4166">
            <v>1051156</v>
          </cell>
          <cell r="F4166" t="str">
            <v>UPONOR ПЕРЕХОД КАНАЛИЗАЦИОННЫЙ Д.50/32ММ, БЕЛЫЙ '50С</v>
          </cell>
        </row>
        <row r="4167">
          <cell r="C4167">
            <v>1051158</v>
          </cell>
          <cell r="F4167" t="str">
            <v>UPONOR ПЕРЕХОД КАНАЛИЗАЦИОННЫЙ Д.75-32ММ БЕЛЫЙ '1C</v>
          </cell>
        </row>
        <row r="4168">
          <cell r="C4168">
            <v>1051163</v>
          </cell>
          <cell r="F4168" t="str">
            <v>UPONOR ПЕРЕХОД КАНАЛИЗАЦИОННЫЙ Д.75/50ММ СЕРЫЙ '15C</v>
          </cell>
        </row>
        <row r="4169">
          <cell r="C4169">
            <v>1051164</v>
          </cell>
          <cell r="F4169" t="str">
            <v>UPONOR ПЕРЕХОД КАНАЛИЗАЦИОННЫЙ Д.110/50ММ СЕРЫЙ '15C</v>
          </cell>
        </row>
        <row r="4170">
          <cell r="C4170">
            <v>1053716</v>
          </cell>
          <cell r="F4170" t="str">
            <v>UPONOR ПЕРЕХОД КАНАЛИЗАЦИОННЫЙ Д.110/75ММ СЕРЫЙ '15C</v>
          </cell>
        </row>
        <row r="4171">
          <cell r="C4171">
            <v>1050078</v>
          </cell>
          <cell r="F4171" t="str">
            <v>UPONOR ПЕРЕХОД КАНАЛИЗАЦИОННЫЙ Д.160/110ММ ПП '1C</v>
          </cell>
        </row>
        <row r="4172">
          <cell r="C4172">
            <v>1051169</v>
          </cell>
          <cell r="F4172" t="str">
            <v>UPONOR ОТВОД КАНАЛИЗАЦИОННЫЙ ОДНОРАСТРУБНЫЙ Д.32ММ 15ГР БЕЛЫЙ '1C</v>
          </cell>
        </row>
        <row r="4173">
          <cell r="C4173">
            <v>1051171</v>
          </cell>
          <cell r="F4173" t="str">
            <v>UPONOR ОТВОД КАНАЛИЗАЦИОННЫЙ ОДНОРАСТРУБНЫЙ Д.50ММ 15ГР СЕРЫЙ '30C</v>
          </cell>
        </row>
        <row r="4174">
          <cell r="C4174">
            <v>1053717</v>
          </cell>
          <cell r="F4174" t="str">
            <v>UPONOR ОТВОД КАНАЛИЗАЦИОННЫЙ ОДНОРАСТРУБНЫЙ Д.75ММ 15ГР СЕРЫЙ '25C</v>
          </cell>
        </row>
        <row r="4175">
          <cell r="C4175">
            <v>1122309</v>
          </cell>
          <cell r="F4175" t="str">
            <v>UPONOR ОТВОД КАНАЛИЗАЦИОННЫЙ ОДНОРАСТРУБНЫЙ Д.110ММ 15ГР СЕРЫЙ '20C</v>
          </cell>
        </row>
        <row r="4176">
          <cell r="C4176">
            <v>1053718</v>
          </cell>
          <cell r="F4176" t="str">
            <v>UPONOR ОТВОД КАНАЛИЗАЦИОННЫЙ ОДНОРАСТРУБНЫЙ Д.110ММ 15ГР СЕРЫЙ '20C</v>
          </cell>
        </row>
        <row r="4177">
          <cell r="C4177">
            <v>1050065</v>
          </cell>
          <cell r="F4177" t="str">
            <v>UPONOR ОТВОД КАНАЛИЗАЦИОННЫЙ ОДНОРАСТРУБНЫЙ Д.160ММ 15ГР ПП '1C</v>
          </cell>
        </row>
        <row r="4178">
          <cell r="C4178">
            <v>1051174</v>
          </cell>
          <cell r="F4178" t="str">
            <v>UPONOR ОТВОД КАНАЛИЗАЦИОННЫЙ ОДНОРАСТРУБНЫЙ Д.32ММ 30ГР БЕЛЫЙ '1C</v>
          </cell>
        </row>
        <row r="4179">
          <cell r="C4179">
            <v>1051176</v>
          </cell>
          <cell r="F4179" t="str">
            <v>UPONOR ОТВОД КАНАЛИЗАЦИОННЫЙ ОДНОРАСТРУБНЫЙ Д.50ММ 30ГР СЕРЫЙ '25C</v>
          </cell>
        </row>
        <row r="4180">
          <cell r="C4180">
            <v>1051177</v>
          </cell>
          <cell r="F4180" t="str">
            <v>UPONOR ОТВОД КАНАЛИЗАЦИОННЫЙ ОДНОРАСТРУБНЫЙ Д.75ММ 30ГР СЕРЫЙ '20C</v>
          </cell>
        </row>
        <row r="4181">
          <cell r="C4181">
            <v>1122310</v>
          </cell>
          <cell r="F4181" t="str">
            <v>UPONOR ОТВОД КАНАЛИЗАЦИОННЫЙ ОДНОРАСТРУБНЫЙ Д.110ММ 30ГР СЕРЫЙ '20C</v>
          </cell>
        </row>
        <row r="4182">
          <cell r="C4182">
            <v>1053719</v>
          </cell>
          <cell r="F4182" t="str">
            <v>UPONOR ОТВОД КАНАЛИЗАЦИОННЫЙ ОДНОРАСТРУБНЫЙ Д.110ММ 30ГР СЕРЫЙ '20C</v>
          </cell>
        </row>
        <row r="4183">
          <cell r="C4183">
            <v>1050061</v>
          </cell>
          <cell r="F4183" t="str">
            <v>UPONOR ОТВОД КАНАЛИЗАЦИОННЫЙ ОДНОРАСТРУБНЫЙ Д.160ММ 30ГР ПП '1C</v>
          </cell>
        </row>
        <row r="4184">
          <cell r="C4184">
            <v>1051181</v>
          </cell>
          <cell r="F4184" t="str">
            <v>UPONOR ОТВОД КАНАЛИЗАЦИОННЫЙ ОДНОРАСТРУБНЫЙ Д.32ММ 45ГР БЕЛЫЙ '1С</v>
          </cell>
        </row>
        <row r="4185">
          <cell r="C4185">
            <v>1051179</v>
          </cell>
          <cell r="F4185" t="str">
            <v>UPONOR ОТВОД КАНАЛИЗАЦИОННЫЙ ОДНОРАСТРУБНЫЙ Д.40/40ММ 45ГР СЕРЫЙ '50C</v>
          </cell>
        </row>
        <row r="4186">
          <cell r="C4186">
            <v>1051183</v>
          </cell>
          <cell r="F4186" t="str">
            <v>UPONOR ОТВОД КАНАЛИЗАЦИОННЫЙ ОДНОРАСТРУБНЫЙ Д.50ММ 45ГР СЕРЫЙ '20А</v>
          </cell>
        </row>
        <row r="4187">
          <cell r="C4187">
            <v>1053720</v>
          </cell>
          <cell r="F4187" t="str">
            <v>UPONOR ОТВОД КАНАЛИЗАЦИОННЫЙ ОДНОРАСТРУБНЫЙ Д.75ММ 45ГР СЕРЫЙ '20C</v>
          </cell>
        </row>
        <row r="4188">
          <cell r="C4188">
            <v>1053721</v>
          </cell>
          <cell r="F4188" t="str">
            <v>UPONOR ОТВОД КАНАЛИЗАЦИОННЫЙ ОДНОРАСТРУБНЫЙ Д.110ММ 45ГР СЕРЫЙ '18И</v>
          </cell>
        </row>
        <row r="4189">
          <cell r="C4189">
            <v>1051186</v>
          </cell>
          <cell r="F4189" t="str">
            <v>UPONOR ОТВОД КАНАЛИЗАЦИОННЫЙ ОДНОРАСТРУБНЫЙ Д.32ММ 88,5ГР БЕЛЫЙ '1C</v>
          </cell>
        </row>
        <row r="4190">
          <cell r="C4190">
            <v>1051185</v>
          </cell>
          <cell r="F4190" t="str">
            <v>UPONOR ОТВОД КАНАЛИЗАЦИОННЫЙ ОДНОРАСТРУБНЫЙ Д.40/40ММ 88,5ГР СЕРЫЙ '40C</v>
          </cell>
        </row>
        <row r="4191">
          <cell r="C4191">
            <v>1051188</v>
          </cell>
          <cell r="F4191" t="str">
            <v>UPONOR ОТВОД КАНАЛИЗАЦИОННЫЙ ОДНОРАСТРУБНЫЙ Д.50ММ 88,5ГР СЕРЫЙ '20А</v>
          </cell>
        </row>
        <row r="4192">
          <cell r="C4192">
            <v>1051189</v>
          </cell>
          <cell r="F4192" t="str">
            <v>UPONOR ОТВОД КАНАЛИЗАЦИОННЫЙ ОДНОРАСТРУБНЫЙ  Д. 75ММ *88,5 ГР. '20C</v>
          </cell>
        </row>
        <row r="4193">
          <cell r="C4193">
            <v>1051190</v>
          </cell>
          <cell r="F4193" t="str">
            <v>UPONOR ОТВОД КАНАЛИЗАЦИОННЫЙ ОДНОРАСТРУБНЫЙ Д.110ММ 88,5ГР СЕРЫЙ '10И</v>
          </cell>
        </row>
        <row r="4194">
          <cell r="C4194">
            <v>1053722</v>
          </cell>
          <cell r="F4194" t="str">
            <v>UPONOR ОТВОД КАНАЛИЗАЦИОННЫЙ ОДНОРАСТРУБНЫЙ УДЛИНЕННЫЙ Д.75*88,5ГР СЕРЫЙ '25С</v>
          </cell>
        </row>
        <row r="4195">
          <cell r="C4195">
            <v>1051191</v>
          </cell>
          <cell r="F4195" t="str">
            <v>UPONOR ОТВОД КАНАЛИЗАЦИОННЫЙ ОДНОРАСТРУБНЫЙ УДЛИНЕННЫЙ Д.110ММ 88,5ГР СЕРЫЙ '1С</v>
          </cell>
        </row>
        <row r="4196">
          <cell r="C4196">
            <v>1051192</v>
          </cell>
          <cell r="F4196" t="str">
            <v>UPONOR ОТВОД КАНАЛИЗАЦИОННЫЙ ДВУХРАСТРУБНЫЙ Д.32ММ 15ГР БЕЛЫЙ '1C</v>
          </cell>
        </row>
        <row r="4197">
          <cell r="C4197">
            <v>1051194</v>
          </cell>
          <cell r="F4197" t="str">
            <v>UPONOR ОТВОД КАНАЛИЗАЦИОННЫЙ ДВУХРАСТРУБНЫЙ Д.50ММ 15ГР СЕРЫЙ '30C</v>
          </cell>
        </row>
        <row r="4198">
          <cell r="C4198">
            <v>1051195</v>
          </cell>
          <cell r="F4198" t="str">
            <v>UPONOR ОТВОД КАНАЛИЗАЦИОННЫЙ ДВУХРАСТРУБНЫЙ Д.75ММ 15ГР СЕРЫЙ '25C</v>
          </cell>
        </row>
        <row r="4199">
          <cell r="C4199">
            <v>1122306</v>
          </cell>
          <cell r="F4199" t="str">
            <v>UPONOR ОТВОД КАНАЛИЗАЦИОННЫЙ ДВУХРАСТРУБНЫЙ Д.110ММ 15ГР СЕРЫЙ '20C</v>
          </cell>
        </row>
        <row r="4200">
          <cell r="C4200">
            <v>1051196</v>
          </cell>
          <cell r="F4200" t="str">
            <v>UPONOR ОТВОД КАНАЛИЗАЦИОННЫЙ ДВУХРАСТРУБНЫЙ Д.110ММ 15ГР СЕРЫЙ '20C</v>
          </cell>
        </row>
        <row r="4201">
          <cell r="C4201">
            <v>1051197</v>
          </cell>
          <cell r="F4201" t="str">
            <v>UPONOR ОТВОД КАНАЛИЗАЦИОННЫЙ ДВУХРАСТРУБНЫЙ Д.32ММ 30ГР БЕЛЫЙ '1C</v>
          </cell>
        </row>
        <row r="4202">
          <cell r="C4202">
            <v>1051198</v>
          </cell>
          <cell r="F4202" t="str">
            <v>UPONOR ОТВОД КАНАЛИЗАЦИОННЫЙ ДВУХРАСТРУБНЫЙ Д.50ММ 30ГР СЕРЫЙ '25C</v>
          </cell>
        </row>
        <row r="4203">
          <cell r="C4203">
            <v>1051199</v>
          </cell>
          <cell r="F4203" t="str">
            <v>UPONOR ОТВОД КАНАЛИЗАЦИОННЫЙ ДВУХРАСТРУБНЫЙ Д.75ММ 30ГР СЕРЫЙ '20C</v>
          </cell>
        </row>
        <row r="4204">
          <cell r="C4204">
            <v>1122307</v>
          </cell>
          <cell r="F4204" t="str">
            <v>UPONOR ОТВОД КАНАЛИЗАЦИОННЫЙ ДВУХРАСТРУБНЫЙ Д.110ММ 30ГР СЕРЫЙ '20C</v>
          </cell>
        </row>
        <row r="4205">
          <cell r="C4205">
            <v>1051200</v>
          </cell>
          <cell r="F4205" t="str">
            <v>UPONOR ОТВОД КАНАЛИЗАЦИОННЫЙ ДВУХРАСТРУБНЫЙ Д.110ММ 30ГР СЕРЫЙ '20C</v>
          </cell>
        </row>
        <row r="4206">
          <cell r="C4206">
            <v>1053723</v>
          </cell>
          <cell r="F4206" t="str">
            <v>UPONOR ОТВОД КАНАЛИЗАЦИОННЫЙ ДВУХРАСТРУБНЫЙ Д.32ММ 45ГР БЕЛЫЙ '1С</v>
          </cell>
        </row>
        <row r="4207">
          <cell r="C4207">
            <v>1051202</v>
          </cell>
          <cell r="F4207" t="str">
            <v>UPONOR ОТВОД КАНАЛИЗАЦИОННЫЙ ДВУХРАСТРУБНЫЙ Д.50ММ 45ГР СЕРЫЙ '20C</v>
          </cell>
        </row>
        <row r="4208">
          <cell r="C4208">
            <v>1053724</v>
          </cell>
          <cell r="F4208" t="str">
            <v>UPONOR ОТВОД КАНАЛИЗАЦИОННЫЙ ДВУХРАСТРУБНЫЙ Д.75ММ 45ГР СЕРЫЙ '20C</v>
          </cell>
        </row>
        <row r="4209">
          <cell r="C4209">
            <v>1053725</v>
          </cell>
          <cell r="F4209" t="str">
            <v>UPONOR ОТВОД КАНАЛИЗАЦИОННЫЙ ДВУХРАСТРУБНЫЙ Д.110ММ 45ГР СЕРЫЙ '18С</v>
          </cell>
        </row>
        <row r="4210">
          <cell r="C4210">
            <v>1051203</v>
          </cell>
          <cell r="F4210" t="str">
            <v>UPONOR ОТВОД КАНАЛИЗАЦИОННЫЙ ДВУХРАСТРУБНЫЙ Д.32ММ 88,5ГР БЕЛЫЙ '1C</v>
          </cell>
        </row>
        <row r="4211">
          <cell r="C4211">
            <v>1051205</v>
          </cell>
          <cell r="F4211" t="str">
            <v>UPONOR ОТВОД КАНАЛИЗАЦИОННЫЙ ДВУХРАСТРУБНЫЙ УДЛИНЕННЫЙ Д.50ММ 88,5ГР СЕРЫЙ '20C</v>
          </cell>
        </row>
        <row r="4212">
          <cell r="C4212">
            <v>1053726</v>
          </cell>
          <cell r="F4212" t="str">
            <v>UPONOR ОТВОД КАНАЛИЗАЦИОННЫЙ ДВУХРАСТРУБНЫЙ УДЛИНЕННЫЙ Д.75ММ 88,5ГР СЕРЫЙ '25C</v>
          </cell>
        </row>
        <row r="4213">
          <cell r="C4213">
            <v>1057720</v>
          </cell>
          <cell r="F4213" t="str">
            <v>UPONOR ОТВОД КАНАЛИЗАЦИОННЫЙ ДВУХРАСТРУБНЫЙ Д.75ММ*88,5ГР. СЕРЫЙ '18C</v>
          </cell>
        </row>
        <row r="4214">
          <cell r="C4214">
            <v>1053727</v>
          </cell>
          <cell r="F4214" t="str">
            <v>UPONOR ОТВОД КАНАЛИЗАЦИОННЫЙ ДВУХРАСТРУБНЫЙ УДЛИНЕННЫЙ Д.110ММ 88,5ГР СЕРЫЙ '15C</v>
          </cell>
        </row>
        <row r="4215">
          <cell r="C4215">
            <v>1057721</v>
          </cell>
          <cell r="F4215" t="str">
            <v>UPONOR ОТВОД КАНАЛИЗАЦИОННЫЙ ДВУХРАСТРУБНЫЙ Д.110ММ*88,5ГР. СЕРЫЙ '10C</v>
          </cell>
        </row>
        <row r="4216">
          <cell r="C4216">
            <v>1051271</v>
          </cell>
          <cell r="F4216" t="str">
            <v>UPONOR СОЕДИНИТЕЛЬНЫЙ ПАТРУБОК ДЛЯ СТИРАЛЬНОЙ МАШИНЫ Д.50ММ 0,15М СЕРЫЙ '1С</v>
          </cell>
        </row>
        <row r="4217">
          <cell r="C4217">
            <v>1051272</v>
          </cell>
          <cell r="F4217" t="str">
            <v>UPONOR ОТВОД ДЛЯ ПОДКЛЮЧЕНИЯ СТИРАЛЬНОЙ МАШИНЫ Д.50ММ 90ГР СЕРЫЙ '1С</v>
          </cell>
        </row>
        <row r="4218">
          <cell r="C4218">
            <v>1051270</v>
          </cell>
          <cell r="F4218" t="str">
            <v>UPONOR ОТВОД ДЛЯ УНИТАЗА УДЛИНЕННЫЙ Д.110*88,5ГР СЕРЫЙ '10C</v>
          </cell>
        </row>
        <row r="4219">
          <cell r="C4219">
            <v>1051227</v>
          </cell>
          <cell r="F4219" t="str">
            <v>UPONOR ТРОЙНИК КАНАЛИЗАЦИОННЫЙ ТРЕХРАСТРУБНЫЙ Д.32/32ММ 45ГР БЕЛЫЙ '1C</v>
          </cell>
        </row>
        <row r="4220">
          <cell r="C4220">
            <v>1051229</v>
          </cell>
          <cell r="F4220" t="str">
            <v>UPONOR ТРОЙНИК КАНАЛИЗАЦИОННЫЙ ТРЕХРАСТРУБНЫЙ Д.50/50ММ 45ГР СЕРЫЙ '10C</v>
          </cell>
        </row>
        <row r="4221">
          <cell r="C4221">
            <v>1051230</v>
          </cell>
          <cell r="F4221" t="str">
            <v>UPONOR ТРОЙНИК КАНАЛИЗАЦИОННЫЙ ТРЕХРАСТРУБНЫЙ Д.75/50ММ 45ГР СЕРЫЙ '15C</v>
          </cell>
        </row>
        <row r="4222">
          <cell r="C4222">
            <v>1051232</v>
          </cell>
          <cell r="F4222" t="str">
            <v>UPONOR ТРОЙНИК КАНАЛИЗАЦИОННЫЙ ТРЁХРАСТРУБНЫЙ Д.75/75ММ 45 ГР СЕРЫЙ '20C</v>
          </cell>
        </row>
        <row r="4223">
          <cell r="C4223">
            <v>1051231</v>
          </cell>
          <cell r="F4223" t="str">
            <v>UPONOR ТРОЙНИК КАНАЛИЗАЦИОННЫЙ ТРЁХРАСТРУБНЫЙ Д.110/50ММ 45ГР СЕРЫЙ '15C</v>
          </cell>
        </row>
        <row r="4224">
          <cell r="C4224">
            <v>1051233</v>
          </cell>
          <cell r="F4224" t="str">
            <v>UPONOR ТРОЙНИК КАНАЛИЗАЦИОННЫЙ ТРЁХРАСТРУБНЫЙ Д.110/75ММ 45ГР СЕРЫЙ '15C</v>
          </cell>
        </row>
        <row r="4225">
          <cell r="C4225">
            <v>1051235</v>
          </cell>
          <cell r="F4225" t="str">
            <v>UPONOR ТРОЙНИК КАНАЛИЗАЦИОННЫЙ ТРЁХРАСТРУБНЫЙ Д.110/110ММ 45ГР СЕРЫЙ '10C</v>
          </cell>
        </row>
        <row r="4226">
          <cell r="C4226">
            <v>1051236</v>
          </cell>
          <cell r="F4226" t="str">
            <v>UPONOR ТРОЙНИК КАНАЛИЗАЦИОННЫЙ ТРЁХРАСТРУБНЫЙ Д.32/32ММ 88,5ГР БЕЛЫЙ '1C</v>
          </cell>
        </row>
        <row r="4227">
          <cell r="C4227">
            <v>1051238</v>
          </cell>
          <cell r="F4227" t="str">
            <v>UPONOR ТРОЙНИК КАНАЛИЗАЦИОННЫЙ ТРЕХРАСТРУБНЫЙ Д.50/50ММ 88,5ГР СЕРЫЙ '15C</v>
          </cell>
        </row>
        <row r="4228">
          <cell r="C4228">
            <v>1051239</v>
          </cell>
          <cell r="F4228" t="str">
            <v>UPONOR ТРОЙНИК КАНАЛИЗАЦИОННЫЙ ТРЕХРАСТРУБНЫЙ Д.75/50ММ 88,5ГР СЕРЫЙ '15C</v>
          </cell>
        </row>
        <row r="4229">
          <cell r="C4229">
            <v>1051240</v>
          </cell>
          <cell r="F4229" t="str">
            <v>UPONOR ТРОЙНИК КАНАЛИЗАЦИОННЫЙ ТРЕХРАСТРУБНЫЙ Д.110/50ММ 88,5ГР СЕРЫЙ '15И</v>
          </cell>
        </row>
        <row r="4230">
          <cell r="C4230">
            <v>1051241</v>
          </cell>
          <cell r="F4230" t="str">
            <v>UPONOR ТРОЙНИК КАНАЛИЗАЦИОННЫЙ ТРЕХРАСТРУБНЫЙ ЗАКРУГЛЕННЫЙ Д.75/75ММ 88,5ГР СЕРЫЙ '10C</v>
          </cell>
        </row>
        <row r="4231">
          <cell r="C4231">
            <v>1051242</v>
          </cell>
          <cell r="F4231" t="str">
            <v>UPONOR ТРОЙНИК КАНАЛИЗАЦИОННЫЙ ТРЕХРАСТРУБНЫЙ ЗАКРУГЛЕННЫЙ Д.110/75ММ 88,5ГР СЕРЫЙ '15А</v>
          </cell>
        </row>
        <row r="4232">
          <cell r="C4232">
            <v>1051243</v>
          </cell>
          <cell r="F4232" t="str">
            <v>UPONOR ТРОЙНИК КАНАЛИЗАЦИОННЫЙ ТРЕХРАСТРУБНЫЙ ЗАКРУГЛЕННЫЙ Д.110/110ММ 88,5ГР СЕРЫЙ '10И</v>
          </cell>
        </row>
        <row r="4233">
          <cell r="C4233">
            <v>1051206</v>
          </cell>
          <cell r="F4233" t="str">
            <v>UPONOR ТРОЙНИК КАНАЛИЗАЦИОННЫЙ ДВУХРАСТРУБНЫЙ Д.32/32ММ 45ГР. БЕЛЫЙ '1С</v>
          </cell>
        </row>
        <row r="4234">
          <cell r="C4234">
            <v>1051214</v>
          </cell>
          <cell r="F4234" t="str">
            <v>UPONOR ТРОЙНИК КАНАЛИЗАЦИОННЫЙ ДВУХРАСТРУБНЫЙ Д.32/32ММ 88,5ГР. БЕЛЫЙ '1C</v>
          </cell>
        </row>
        <row r="4235">
          <cell r="C4235">
            <v>1051211</v>
          </cell>
          <cell r="F4235" t="str">
            <v>UPONOR ТРОЙНИК КАНАЛИЗАЦИОННЫЙ ДВУХРАСТРУБНЫЙ Д.50/50ММ 45ГР СЕРЫЙ '10И</v>
          </cell>
        </row>
        <row r="4236">
          <cell r="C4236">
            <v>1051212</v>
          </cell>
          <cell r="F4236" t="str">
            <v>UPONOR ТРОЙНИК КАНАЛИЗАЦИОННЫЙ ДВУХРАСТРУБНЫЙ Д.75/50ММ 45ГР СЕРЫЙ '15C</v>
          </cell>
        </row>
        <row r="4237">
          <cell r="C4237">
            <v>1053728</v>
          </cell>
          <cell r="F4237" t="str">
            <v>UPONOR ТРОЙНИК КАНАЛИЗАЦИОННЫЙ ДВУХРАСТРУБНЫЙ Д.75/75ММ 45ГР СЕРЫЙ '20C</v>
          </cell>
        </row>
        <row r="4238">
          <cell r="C4238">
            <v>1051213</v>
          </cell>
          <cell r="F4238" t="str">
            <v>UPONOR ТРОЙНИК КАНАЛИЗАЦИОННЫЙ ДВУХРАСТРУБНЫЙ Д.110/50ММ 45ГР СЕРЫЙ '15C</v>
          </cell>
        </row>
        <row r="4239">
          <cell r="C4239">
            <v>1053729</v>
          </cell>
          <cell r="F4239" t="str">
            <v>UPONOR ТРОЙНИК КАНАЛИЗАЦИОННЫЙ ДВУХРАСТРУБНЫЙ Д.110/75ММ 45ГР СЕРЫЙ '15C</v>
          </cell>
        </row>
        <row r="4240">
          <cell r="C4240">
            <v>1053730</v>
          </cell>
          <cell r="F4240" t="str">
            <v>UPONOR ТРОЙНИК КАНАЛИЗАЦИОННЫЙ ДВУХРАСТРУБНЫЙ Д.110/110ММ 45ГР СЕРЫЙ '10И</v>
          </cell>
        </row>
        <row r="4241">
          <cell r="C4241">
            <v>1050068</v>
          </cell>
          <cell r="F4241" t="str">
            <v>UPONOR ТРОЙНИК КАНАЛИЗАЦИОННЫЙ ДВУХРАСТРУБНЫЙ Д.160/110ММ 45ГР ПП '1C</v>
          </cell>
        </row>
        <row r="4242">
          <cell r="C4242">
            <v>1050069</v>
          </cell>
          <cell r="F4242" t="str">
            <v>UPONOR ТРОЙНИК КАНАЛИЗАЦИОННЫЙ ДВУХРАСТРУБНЫЙ Д.160/160ММ 45ГР ПП '1C</v>
          </cell>
        </row>
        <row r="4243">
          <cell r="C4243">
            <v>1051217</v>
          </cell>
          <cell r="F4243" t="str">
            <v>UPONOR ТРОЙНИК КАНАЛИЗАЦИОННЫЙ ДВУХРАСТРУБНЫЙ Д.40/40ММ 88,5ГР СЕРЫЙ '20С</v>
          </cell>
        </row>
        <row r="4244">
          <cell r="C4244">
            <v>1051219</v>
          </cell>
          <cell r="F4244" t="str">
            <v>UPONOR ТРОЙНИК КАНАЛИЗАЦИОННЫЙ ДВУХРАСТРУБНЫЙ Д.50/50ММ 88,5ГР СЕРЫЙ '15C</v>
          </cell>
        </row>
        <row r="4245">
          <cell r="C4245">
            <v>1051220</v>
          </cell>
          <cell r="F4245" t="str">
            <v>UPONOR ТРОЙНИК КАНАЛИЗАЦИОННЫЙ ДВУХРАСТРУБНЫЙ Д.75/50ММ 88,5ГР СЕРЫЙ '15C</v>
          </cell>
        </row>
        <row r="4246">
          <cell r="C4246">
            <v>1053731</v>
          </cell>
          <cell r="F4246" t="str">
            <v>UPONOR ТРОЙНИК КАНАЛИЗАЦИОННЫЙ ДВУХРАСТРУБНЫЙ Д.75/75ММ 88,5ГР СЕРЫЙ '10C</v>
          </cell>
        </row>
        <row r="4247">
          <cell r="C4247">
            <v>1051221</v>
          </cell>
          <cell r="F4247" t="str">
            <v>UPONOR ТРОЙНИК КАНАЛИЗАЦИОННЫЙ ДВУХРАСТРУБНЫЙ Д.110/50ММ 88,5ГР СЕРЫЙ '15C</v>
          </cell>
        </row>
        <row r="4248">
          <cell r="C4248">
            <v>1051222</v>
          </cell>
          <cell r="F4248" t="str">
            <v>UPONOR ТРОЙНИК КАНАЛИЗАЦИОННЫЙ ДВУХРАСТРУБНЫЙ Д.110/75ММ 88,5ГР СЕРЫЙ '15C</v>
          </cell>
        </row>
        <row r="4249">
          <cell r="C4249">
            <v>1051226</v>
          </cell>
          <cell r="F4249" t="str">
            <v>UPONOR ТРОЙНИК КАНАЛИЗАЦИОННЫЙ ДВУХРАСТРУБНЫЙ Д.110/110ММ 88,5ГР СЕРЫЙ '15И</v>
          </cell>
        </row>
        <row r="4250">
          <cell r="C4250">
            <v>1051224</v>
          </cell>
          <cell r="F4250" t="str">
            <v>UPONOR ТРОЙНИК КАНАЛИЗАЦИОННЫЙ ДВУХРАСТРУБНЫЙ ЗАКРУГЛЕННЫЙ Д.75/75ММ 88,5ГР СЕРЫЙ '10C</v>
          </cell>
        </row>
        <row r="4251">
          <cell r="C4251">
            <v>1051225</v>
          </cell>
          <cell r="F4251" t="str">
            <v>UPONOR ТРОЙНИК КАНАЛИЗАЦИОННЫЙ ДВУХРАСТРУБНЫЙ ЗАКРУГЛЕННЫЙ Д.110/75ММ 88,5ГР СЕРЫЙ '15C</v>
          </cell>
        </row>
        <row r="4252">
          <cell r="C4252">
            <v>1003581</v>
          </cell>
          <cell r="F4252" t="str">
            <v>UPONOR ТРОЙНИК КАНАЛИЗАЦИОННЫЙ ДВУХРАСТРУБНЫЙ Д.110/110ММ 88,7ГР. СЕРЫЙ '10И</v>
          </cell>
        </row>
        <row r="4253">
          <cell r="C4253">
            <v>1054801</v>
          </cell>
          <cell r="F4253" t="str">
            <v>UPONOR ТРОЙНИК ДЛЯ УНИТАЗА Д.110/110ММ 88,5ГР СЕРЫЙ '10C</v>
          </cell>
        </row>
        <row r="4254">
          <cell r="C4254">
            <v>1051244</v>
          </cell>
          <cell r="F4254" t="str">
            <v>UPONOR КРЕСТОВИНА КАНАЛИЗАЦИОННАЯ РАСТРУБНАЯ Д.110/110ММ 88,5ГР. СЕРАЯ '5И</v>
          </cell>
        </row>
        <row r="4255">
          <cell r="C4255">
            <v>1051254</v>
          </cell>
          <cell r="F4255" t="str">
            <v>UPONOR ПАТРУБОК ДЛЯ ПРОЧИСТКИ ДВУХРАСТРУБНЫЙ Д.75ММ СЕРЫЙ '15C</v>
          </cell>
        </row>
        <row r="4256">
          <cell r="C4256">
            <v>1051252</v>
          </cell>
          <cell r="F4256" t="str">
            <v>UPONOR ПАТРУБОК ДЛЯ ПРОЧИСТКИ ОДНОРАСТРУБНЫЙ Д.75ММ СЕРЫЙ '15C</v>
          </cell>
        </row>
        <row r="4257">
          <cell r="C4257">
            <v>1118180</v>
          </cell>
          <cell r="F4257" t="str">
            <v>UPONOR ПАТРУБОК ДЛЯ ПРОЧИСТКИ ДВУХРАСТРУБНЫЙ (ОПТИМИЗ.) Д.110ММ СЕРЫЙ '10И</v>
          </cell>
        </row>
        <row r="4258">
          <cell r="C4258">
            <v>1118179</v>
          </cell>
          <cell r="F4258" t="str">
            <v>UPONOR ПАТРУБОК ДЛЯ ПРОЧИСТКИ  ОДНОРАСТРУБНЫЙ (ОПТИМИЗ.) Д.110ММ СЕРЫЙ '10С</v>
          </cell>
        </row>
        <row r="4259">
          <cell r="C4259">
            <v>1053737</v>
          </cell>
          <cell r="F4259" t="str">
            <v>UPONOR ПАТРУБОК ДЛЯ ПРОЧИСТКИ ДВУХРАСТРУБНЫЙ Д.110ММ СЕРЫЙ '10Щ</v>
          </cell>
        </row>
        <row r="4260">
          <cell r="C4260">
            <v>1051253</v>
          </cell>
          <cell r="F4260" t="str">
            <v>UPONOR ПАТРУБОК ДЛЯ ПРОЧИСТКИ  ОДНОРАСТРУБНЫЙ Д.110ММ СЕРЫЙ '10Щ</v>
          </cell>
        </row>
        <row r="4261">
          <cell r="C4261">
            <v>1050072</v>
          </cell>
          <cell r="F4261" t="str">
            <v>UPONOR ПАТРУБОК ДЛЯ ПРОЧИСТКИ ОДНОРАСТРУБНЫЙ Д.160ММ ПП '1C</v>
          </cell>
        </row>
        <row r="4262">
          <cell r="C4262">
            <v>1051257</v>
          </cell>
          <cell r="F4262" t="str">
            <v>UPONOR ПАТРУБОК КОМПЕНСАЦИОННЫЙ Д.75ММ СЕРЫЙ '15C</v>
          </cell>
        </row>
        <row r="4263">
          <cell r="C4263">
            <v>1051258</v>
          </cell>
          <cell r="F4263" t="str">
            <v>UPONOR ПАТРУБОК КОМПЕНСАЦИОННЫЙ Д.110ММ СЕРЫЙ '10C</v>
          </cell>
        </row>
        <row r="4264">
          <cell r="C4264">
            <v>1053738</v>
          </cell>
          <cell r="F4264" t="str">
            <v>UPONOR ПРОБКА ДЛЯ ПРОЧИСТКИ Д.75ММ СЕРАЯ '20C</v>
          </cell>
        </row>
        <row r="4265">
          <cell r="C4265">
            <v>1051255</v>
          </cell>
          <cell r="F4265" t="str">
            <v>UPONOR ПРОБКА ДЛЯ ПРОЧИСТКИ Д.110ММ СЕРАЯ '15И</v>
          </cell>
        </row>
        <row r="4266">
          <cell r="C4266">
            <v>1050590</v>
          </cell>
          <cell r="F4266" t="str">
            <v>UPONOR ПРОБКА ДЛЯ ПРОЧИСТКИ Д.160ММ '1C</v>
          </cell>
        </row>
        <row r="4267">
          <cell r="C4267">
            <v>1051248</v>
          </cell>
          <cell r="F4267" t="str">
            <v>UPONOR ЗАГЛУШКА КАНАЛИЗАЦИОННАЯ Д.32ММ, БЕЛАЯ '1C</v>
          </cell>
        </row>
        <row r="4268">
          <cell r="C4268">
            <v>1051250</v>
          </cell>
          <cell r="F4268" t="str">
            <v>UPONOR ЗАГЛУШКА КАНАЛИЗАЦИОННАЯ Д.50ММ, СЕРАЯ '1И</v>
          </cell>
        </row>
        <row r="4269">
          <cell r="C4269">
            <v>1051251</v>
          </cell>
          <cell r="F4269" t="str">
            <v>UPONOR ЗАГЛУШКА КАНАЛИЗАЦИОННАЯ Д.75ММ, СЕРАЯ '30C</v>
          </cell>
        </row>
        <row r="4270">
          <cell r="C4270">
            <v>1053736</v>
          </cell>
          <cell r="F4270" t="str">
            <v>UPONOR ЗАГЛУШКА КАНАЛИЗАЦИОННАЯ, Д.110ММ СЕРАЯ '1И</v>
          </cell>
        </row>
        <row r="4271">
          <cell r="C4271">
            <v>1050075</v>
          </cell>
          <cell r="F4271" t="str">
            <v>UPONOR ЗАГЛУШКА КАНАЛИЗАЦИОННАЯ Д.160ММ ПП '1C</v>
          </cell>
        </row>
        <row r="4272">
          <cell r="C4272">
            <v>1051427</v>
          </cell>
          <cell r="F4272" t="str">
            <v>UPONOR РЕВИЗИОННЫЙ ПАТРУБОК С КРЫШКОЙ Д.160ММ ПП '1C</v>
          </cell>
        </row>
        <row r="4273">
          <cell r="C4273">
            <v>1051259</v>
          </cell>
          <cell r="F4273" t="str">
            <v>UPONOR СОЕДИНИТЕЛЬНЫЙ ПАТРУБОК Д.75/70ММ СЕРЫЙ (ПП/ЧУГУН) '35C</v>
          </cell>
        </row>
        <row r="4274">
          <cell r="C4274">
            <v>1051260</v>
          </cell>
          <cell r="F4274" t="str">
            <v>UPONOR СОЕДИНИТЕЛЬНЫЙ ПАТРУБОК Д.110/100ММ СЕРЫЙ (ПП/ЧУГУН) '15C</v>
          </cell>
        </row>
        <row r="4275">
          <cell r="C4275">
            <v>1051353</v>
          </cell>
          <cell r="F4275" t="str">
            <v>UPONOR УПЛОТНЕНИЕ ДЛЯ ПЕРЕХОДНОГО ПАТРУБКА Д.50/50ММ ПП/ЧУГУН '50C</v>
          </cell>
        </row>
        <row r="4276">
          <cell r="C4276">
            <v>1051354</v>
          </cell>
          <cell r="F4276" t="str">
            <v>UPONOR УПЛОТНЕНИЕ ДЛЯ ПЕРЕХОДНОГО ПАТРУБКА Д.75/70ММ ПП/ЧУГУН '10C</v>
          </cell>
        </row>
        <row r="4277">
          <cell r="C4277">
            <v>1051355</v>
          </cell>
          <cell r="F4277" t="str">
            <v>UPONOR УПЛОТНЕНИЕ ДЛЯ ПЕРЕХОДНОГО ПАТРУБКА Д.110/100ММ ПП/ЧУГУН '10C</v>
          </cell>
        </row>
        <row r="4278">
          <cell r="C4278">
            <v>1051359</v>
          </cell>
          <cell r="F4278" t="str">
            <v>UPONOR УПЛОТНИТЕЛЬНОЕ КОЛЬЦО ПРОФИЛЬНОЕ Д.50/50ММ ПП/ЧУГУН '50C</v>
          </cell>
        </row>
        <row r="4279">
          <cell r="C4279">
            <v>1051360</v>
          </cell>
          <cell r="F4279" t="str">
            <v>UPONOR УПЛОТНИТЕЛЬНОЕ КОЛЬЦО ПРОФИЛЬНОЕ Д.75/70ММ ПП/ЧУГУН '100C</v>
          </cell>
        </row>
        <row r="4280">
          <cell r="C4280">
            <v>1051361</v>
          </cell>
          <cell r="F4280" t="str">
            <v>UPONOR УПЛОТНИТЕЛЬНОЕ КОЛЬЦО ПРОФИЛЬНОЕ Д.110/100ММ ПП/ЧУГУН '100C</v>
          </cell>
        </row>
        <row r="4281">
          <cell r="C4281">
            <v>1051364</v>
          </cell>
          <cell r="F4281" t="str">
            <v>UPONOR ОПОРА ДЛЯ КАНАЛИЗАЦИОННЫХ ТРУБ Д.32ММ БЕЛАЯ '1C</v>
          </cell>
        </row>
        <row r="4282">
          <cell r="C4282">
            <v>1051365</v>
          </cell>
          <cell r="F4282" t="str">
            <v>UPONOR ОПОРА ДЛЯ КАНАЛИЗАЦИОННЫХ ТРУБ Д.32ММ СЕРАЯ '1C</v>
          </cell>
        </row>
        <row r="4283">
          <cell r="C4283">
            <v>1051366</v>
          </cell>
          <cell r="F4283" t="str">
            <v>UPONOR ОПОРА ДЛЯ КАНАЛИЗАЦИОННЫХ ТРУБ Д.40ММ БЕЛАЯ '200C</v>
          </cell>
        </row>
        <row r="4284">
          <cell r="C4284">
            <v>1051367</v>
          </cell>
          <cell r="F4284" t="str">
            <v>UPONOR ОПОРА ДЛЯ КАНАЛИЗАЦИОННЫХ ТРУБ Д.40ММ СЕРАЯ '200C</v>
          </cell>
        </row>
        <row r="4285">
          <cell r="C4285">
            <v>1051369</v>
          </cell>
          <cell r="F4285" t="str">
            <v>UPONOR ОПОРА ДЛЯ КАНАЛИЗАЦИОННЫХ ТРУБ Д.50ММ БЕЛАЯ '100C</v>
          </cell>
        </row>
        <row r="4286">
          <cell r="C4286">
            <v>1051368</v>
          </cell>
          <cell r="F4286" t="str">
            <v>UPONOR ОПОРА ДЛЯ КАНАЛИЗАЦИОННЫХ ТРУБ Д.50ММ СЕРАЯ '100C</v>
          </cell>
        </row>
        <row r="4287">
          <cell r="C4287">
            <v>1051370</v>
          </cell>
          <cell r="F4287" t="str">
            <v>UPONOR ОПОРА ДЛЯ КАНАЛИЗАЦИОННЫХ ТРУБ Д.75ММ СЕРАЯ '100C</v>
          </cell>
        </row>
        <row r="4288">
          <cell r="C4288">
            <v>1051371</v>
          </cell>
          <cell r="F4288" t="str">
            <v>UPONOR ОПОРА ДЛЯ КАНАЛИЗАЦИОННЫХ ТРУБ 110ММ СЕРАЯ '5С</v>
          </cell>
        </row>
        <row r="4289">
          <cell r="C4289">
            <v>1051363</v>
          </cell>
          <cell r="F4289" t="str">
            <v>UPONOR ВОРОНКА ДЛЯ ШЛАНГА СТИРАЛЬНОЙ МАШИНЫ Д.32ММ БЕЛАЯ '1C</v>
          </cell>
        </row>
        <row r="4290">
          <cell r="C4290">
            <v>1051269</v>
          </cell>
          <cell r="F4290" t="str">
            <v>UPONOR ПАТРУБОК КАНАЛИЗАЦИОНЫЙ, ДЛЯ УНИТАЗА, УДЛИНЕННЫЙ Д.110ММ СЕРЫЙ '15C</v>
          </cell>
        </row>
        <row r="4291">
          <cell r="C4291">
            <v>1051268</v>
          </cell>
          <cell r="F4291" t="str">
            <v>UPONOR ПАТРУБОК КАНАЛИЗАЦИОНЫЙ, ДЛЯ УНИТАЗА, КОРОТКИЙ Д.110ММ СЕРЫЙ '25C</v>
          </cell>
        </row>
        <row r="4292">
          <cell r="C4292">
            <v>1051266</v>
          </cell>
          <cell r="F4292" t="str">
            <v>UPONOR ОТВОД КАНАЛИЗАЦИОНЫЙ ДВУХРАСТРУБНЫЙ ДЛЯ УНИТАЗА КОРОТКИЙ Д.110ММ 88,5ГР СЕРЫЙ '15А</v>
          </cell>
        </row>
        <row r="4293">
          <cell r="C4293">
            <v>1050083</v>
          </cell>
          <cell r="F4293" t="str">
            <v>UPONOR ВТУЛКА ПРОХОДНАЯ КАНАЛИЗАЦИОННАЯ Д.160ММ ПП '1C</v>
          </cell>
        </row>
        <row r="4294">
          <cell r="C4294">
            <v>1051373</v>
          </cell>
          <cell r="F4294" t="str">
            <v>UPONOR ПАТРУБОК КАНАЛИЗАЦИОННЫЙ, ЗАЩИТНЫЙ ПВХ '35C</v>
          </cell>
        </row>
        <row r="4295">
          <cell r="C4295">
            <v>1051425</v>
          </cell>
          <cell r="F4295" t="str">
            <v>UPONOR ОТВОД ДЛЯ ШЛАНГА 32-R3/4 '1C</v>
          </cell>
        </row>
        <row r="4296">
          <cell r="C4296">
            <v>1051362</v>
          </cell>
          <cell r="F4296" t="str">
            <v>UPONOR РЕЗЬБОВОЕ СОЕДИНЕНИЕ 32-R 1 1/2 '1C</v>
          </cell>
        </row>
        <row r="4297">
          <cell r="C4297">
            <v>1051294</v>
          </cell>
          <cell r="F4297" t="str">
            <v>UPONOR ПРОТИВОПОЖАРНАЯ МАНЖЕТА Д.55ММ '5Щ</v>
          </cell>
        </row>
        <row r="4298">
          <cell r="C4298">
            <v>1051295</v>
          </cell>
          <cell r="F4298" t="str">
            <v>UPONOR ПРОТИВОПОЖАРНАЯ МАНЖЕТА Д.75ММ '5Щ</v>
          </cell>
        </row>
        <row r="4299">
          <cell r="C4299">
            <v>1051296</v>
          </cell>
          <cell r="F4299" t="str">
            <v>UPONOR ПРОТИВОПОЖАРНАЯ МАНЖЕТА Д.110ММ '10Щ</v>
          </cell>
        </row>
        <row r="4300">
          <cell r="C4300">
            <v>1051297</v>
          </cell>
          <cell r="F4300" t="str">
            <v>UPONOR ПРОТИВОПОЖАРНАЯ МАНЖЕТА Д.160ММ '5Щ</v>
          </cell>
        </row>
        <row r="4301">
          <cell r="C4301">
            <v>1053740</v>
          </cell>
          <cell r="F4301" t="str">
            <v>UPONOR УПЛОТНИТЕЛЬНОЕ КОЛЬЦО Д.32ММ, ЧЕРНОЕ '1C</v>
          </cell>
        </row>
        <row r="4302">
          <cell r="C4302">
            <v>1053742</v>
          </cell>
          <cell r="F4302" t="str">
            <v>UPONOR УПЛОТНИТЕЛЬНОЕ КОЛЬЦО Д.50ММ, ЧЕРНОЕ '35C</v>
          </cell>
        </row>
        <row r="4303">
          <cell r="C4303">
            <v>1051285</v>
          </cell>
          <cell r="F4303" t="str">
            <v>UPONOR УПЛОТНИТЕЛЬНОЕ КОЛЬЦО Д.50ММ (2 ШТ. В КОМПЛ.) '1Щ</v>
          </cell>
        </row>
        <row r="4304">
          <cell r="C4304">
            <v>1053743</v>
          </cell>
          <cell r="F4304" t="str">
            <v>UPONOR УПЛОТНИТЕЛЬНОЕ КОЛЬЦО Д.75ММ, ЧЕРНОЕ '35C</v>
          </cell>
        </row>
        <row r="4305">
          <cell r="C4305">
            <v>1051286</v>
          </cell>
          <cell r="F4305" t="str">
            <v>UPONOR УПЛОТНИТЕЛЬНОЕ КОЛЬЦО Д.75ММ (2 ШТ. В КОМПЛ.) '1Щ</v>
          </cell>
        </row>
        <row r="4306">
          <cell r="C4306">
            <v>1053673</v>
          </cell>
          <cell r="F4306" t="str">
            <v>UPONOR УПЛОТНИТЕЛЬНОЕ КОЛЬЦО ДЛЯ ПВХ ТРУБ Д.160 ММ '1C</v>
          </cell>
        </row>
        <row r="4307">
          <cell r="C4307">
            <v>1051283</v>
          </cell>
          <cell r="F4307" t="str">
            <v>UPONOR УПЛОТНИТЕЛЬНОЕ КОЛЬЦО МАСЛОСТОЙКОЕ Д.110ММ ЖЕЛТОЕ '10C</v>
          </cell>
        </row>
        <row r="4308">
          <cell r="C4308">
            <v>1051284</v>
          </cell>
          <cell r="F4308" t="str">
            <v>UPONOR УПЛОТНИТЕЛЬНОЕ КОЛЬЦО МАСЛОСТОЙКОЕ Д.160ММ ЖЕЛТОЕ '10C</v>
          </cell>
        </row>
        <row r="4309">
          <cell r="C4309">
            <v>1051287</v>
          </cell>
          <cell r="F4309" t="str">
            <v>UPONOR ПАРОИЗОЛЯЦИОННАЯ МАНЖЕТА Д.110ММ '1C</v>
          </cell>
        </row>
        <row r="4310">
          <cell r="C4310">
            <v>1067838</v>
          </cell>
          <cell r="F4310" t="str">
            <v>UPONOR ОТВОД КАНАЛИЗАЦИОННЫЙ ВЕРТИКАЛЬНОГО ВЫПУСКА Д.110ММ '1C</v>
          </cell>
        </row>
        <row r="4311">
          <cell r="C4311">
            <v>1051154</v>
          </cell>
          <cell r="F4311" t="str">
            <v>UPONOR ПЕРЕХОД КАНАЛИЗАЦИОННЫЙ Д.40/32ММ БЕЛЫЙ '1C</v>
          </cell>
        </row>
        <row r="4312">
          <cell r="C4312">
            <v>1051157</v>
          </cell>
          <cell r="F4312" t="str">
            <v>UPONOR ПЕРЕХОД КАНАЛИЗАЦИОННЫЙ Д.50/32ММ СЕРЫЙ '1С</v>
          </cell>
        </row>
        <row r="4313">
          <cell r="C4313">
            <v>1051161</v>
          </cell>
          <cell r="F4313" t="str">
            <v>UPONOR ПЕРЕХОД КАНАЛИЗАЦИОННЫЙ Д.50/40ММ СЕРЫЙ '1C</v>
          </cell>
        </row>
        <row r="4314">
          <cell r="C4314">
            <v>1057724</v>
          </cell>
          <cell r="F4314" t="str">
            <v>UPONOR ПЕРЕХОД КАНАЛИЗАЦИОННЫЙ ДВУХРАСТРУБНЫЙ КОРОТКИЙ Д.75/50ММ СЕРЫЙ '34C</v>
          </cell>
        </row>
        <row r="4315">
          <cell r="C4315">
            <v>1057725</v>
          </cell>
          <cell r="F4315" t="str">
            <v>UPONOR ПЕРЕХОД КАНАЛИЗАЦИОННЫЙ ДВУХРАСТРУБНЫЙ КОРОТКИЙ Д.110/50ММ СЕРЫЙ '15C</v>
          </cell>
        </row>
        <row r="4316">
          <cell r="C4316">
            <v>1057726</v>
          </cell>
          <cell r="F4316" t="str">
            <v>UPONOR ПЕРЕХОД КАНАЛИЗАЦИОННЫЙ ДВУХРАСТРУБНЫЙ КОРОТКИЙ Д.110/75ММ СЕРЫЙ '15C</v>
          </cell>
        </row>
        <row r="4317">
          <cell r="C4317">
            <v>1051277</v>
          </cell>
          <cell r="F4317" t="str">
            <v>UPONOR ПЕРЕХОД КАНАЛИЗАЦИОННЫЙ ОДНОРАСТРУБНЫЙ, КОРОТКИЙ Д.110/50ММ СЕРЫЙ '20C</v>
          </cell>
        </row>
        <row r="4318">
          <cell r="C4318">
            <v>1051279</v>
          </cell>
          <cell r="F4318" t="str">
            <v>UPONOR ПЕРЕХОД КАНАЛИЗАЦИОННЫЙ ОДНОРАСТРУБНЫЙ, КОРОТКИЙ Д.110/75ММ СЕРЫЙ '20C</v>
          </cell>
        </row>
        <row r="4319">
          <cell r="C4319">
            <v>1051149</v>
          </cell>
          <cell r="F4319" t="str">
            <v>UPONOR МУФТА КАНАЛИЗАЦИОННАЯ СВОБОДНАЯ Д.50ММ СЕРАЯ '40C</v>
          </cell>
        </row>
        <row r="4320">
          <cell r="C4320">
            <v>1057727</v>
          </cell>
          <cell r="F4320" t="str">
            <v>UPONOR МУФТА КАНАЛИЗАЦИОННАЯ СВОБОДНАЯ Д.75ММ СЕРАЯ '30C</v>
          </cell>
        </row>
        <row r="4321">
          <cell r="C4321">
            <v>1057728</v>
          </cell>
          <cell r="F4321" t="str">
            <v>UPONOR МУФТА КАНАЛИЗАЦИОННАЯ СВОБОДНАЯ Д.110ММ СЕРАЯ '1C</v>
          </cell>
        </row>
        <row r="4322">
          <cell r="C4322">
            <v>1051281</v>
          </cell>
          <cell r="F4322" t="str">
            <v>UPONOR ЗАГЛУШКА ДЛЯ РАСТРУБА Д.50ММ СЕРАЯ '80C</v>
          </cell>
        </row>
        <row r="4323">
          <cell r="C4323">
            <v>1051282</v>
          </cell>
          <cell r="F4323" t="str">
            <v>UPONOR ЗАГЛУШКА ДЛЯ РАСТРУБА Д.75ММ СЕРАЯ '34C</v>
          </cell>
        </row>
        <row r="4324">
          <cell r="C4324">
            <v>1053739</v>
          </cell>
          <cell r="F4324" t="str">
            <v>UPONOR ЗАГЛУШКА ДЛЯ РАСТРУБА Д.110ММ СЕРАЯ '10C</v>
          </cell>
        </row>
        <row r="4325">
          <cell r="C4325">
            <v>1051350</v>
          </cell>
          <cell r="F4325" t="str">
            <v>UPONOR КРЕСТОВИНА КАНАЛИЗАЦИОННАЯ УГЛОВАЯ Д.110/110ММ 88,5ГР. '1C</v>
          </cell>
        </row>
        <row r="4326">
          <cell r="C4326">
            <v>1093057</v>
          </cell>
          <cell r="F4326" t="str">
            <v>UPONOR DRAIN ТРАП С ГОРИЗОНТАЛЬНЫМ ВЫПУСКОМ Д.75/150ММ, 3Х32ММ '1И</v>
          </cell>
        </row>
        <row r="4327">
          <cell r="C4327">
            <v>1093058</v>
          </cell>
          <cell r="F4327" t="str">
            <v>UPONOR DRAIN ТРАП С ГОРИЗОНТАЛЬНЫМ ВЫПУСКОМ НИЗКИЙ Д.50/150ММ '1И</v>
          </cell>
        </row>
        <row r="4328">
          <cell r="C4328">
            <v>1093059</v>
          </cell>
          <cell r="F4328" t="str">
            <v>UPONOR DRAIN ТРАП С ГОРИЗОНТАЛЬНЫМ ВЫПУСКОМ НИЗКИЙ Д.75/150ММ '1И</v>
          </cell>
        </row>
        <row r="4329">
          <cell r="C4329">
            <v>1093060</v>
          </cell>
          <cell r="F4329" t="str">
            <v>UPONOR DRAIN ТРАП С ВЕРТИКАЛЬНЫМ ВЫПУСКОМ Д.50/150ММ '1И</v>
          </cell>
        </row>
        <row r="4330">
          <cell r="C4330">
            <v>1093061</v>
          </cell>
          <cell r="F4330" t="str">
            <v>UPONOR DRAIN ТРАП С ВЕРТИКАЛЬНЫМ ВЫПУСКОМ Д.75,110/150ММ, 3Х32ММ '1И</v>
          </cell>
        </row>
        <row r="4331">
          <cell r="C4331">
            <v>1093062</v>
          </cell>
          <cell r="F4331" t="str">
            <v>UPONOR DRAIN ТРАП С ГОРИЗОНТАЛЬНЫМ ВЫПУСКОМ Д.32/130ММ '1Щ</v>
          </cell>
        </row>
        <row r="4332">
          <cell r="C4332">
            <v>1093063</v>
          </cell>
          <cell r="F4332" t="str">
            <v>UPONOR DRAIN ТРАП С ГОРИЗОНТАЛЬНЫМ ВЫПУСКОМ  НИЗКИЙ Д.50/130ММ '1У</v>
          </cell>
        </row>
        <row r="4333">
          <cell r="C4333">
            <v>1093064</v>
          </cell>
          <cell r="F4333" t="str">
            <v>UPONOR DRAIN РЕШЕТКА ТРАПА КВАДРАТНАЯ ELEGANT 197х197ММ, НЕРЖ. СТАЛЬ, СО СТАЛЬНОЙ РАМОЙ '1А</v>
          </cell>
        </row>
        <row r="4334">
          <cell r="C4334">
            <v>1093065</v>
          </cell>
          <cell r="F4334" t="str">
            <v>UPONOR DRAIN РЕШЕТКА ТРАПА КВАДРАТНАЯ ELEGANT 197х197ММ С ОТВ. 32ММ, НЕРЖ. СТАЛЬ, СО СТАЛЬНОЙ РАМОЙ '1С</v>
          </cell>
        </row>
        <row r="4335">
          <cell r="C4335">
            <v>1093066</v>
          </cell>
          <cell r="F4335" t="str">
            <v>UPONOR DRAIN РЕШЕТКА ТРАПА КВАДРАТНАЯ ELEGANT 155х155ММ, НЕРЖ. СТАЛЬ, СО СТАЛЬНОЙ РАМОЙ '1А</v>
          </cell>
        </row>
        <row r="4336">
          <cell r="C4336">
            <v>1093068</v>
          </cell>
          <cell r="F4336" t="str">
            <v>UPONOR DRAIN РЕШЕТКА ТРАПА КВАДРАТНАЯ STYLE 197х197ММ, НЕРЖ. СТАЛЬ, СО СТАЛЬНОЙ РАМОЙ '1И</v>
          </cell>
        </row>
        <row r="4337">
          <cell r="C4337">
            <v>1093069</v>
          </cell>
          <cell r="F4337" t="str">
            <v>UPONOR DRAIN ОСНОВА ПОД ПЛИТКУ 150Х150ММ '1А</v>
          </cell>
        </row>
        <row r="4338">
          <cell r="C4338">
            <v>1093070</v>
          </cell>
          <cell r="F4338" t="str">
            <v>UPONOR DRAIN РЕШЕТКА ТРАПА КВАДРАТНАЯ БЕЗ ОСНОВЫ 150/200Х200ММ, НЕРЖ.СТАЛЬ '20У</v>
          </cell>
        </row>
        <row r="4339">
          <cell r="C4339">
            <v>1093071</v>
          </cell>
          <cell r="F4339" t="str">
            <v>UPONOR DRAIN РЕШЕТКА ТРАПА КРУГЛАЯ Д.150ММ, НЕРЖ. СТАЛЬ '25С</v>
          </cell>
        </row>
        <row r="4340">
          <cell r="C4340">
            <v>1093072</v>
          </cell>
          <cell r="F4340" t="str">
            <v>UPONOR DRAIN РЕШЕТКА ТРАПА КРУГЛАЯ Д.150ММ, БЕЛАЯ, ПЛАСТИК '1А</v>
          </cell>
        </row>
        <row r="4341">
          <cell r="C4341">
            <v>1093089</v>
          </cell>
          <cell r="F4341" t="str">
            <v>UPONOR DRAIN КОЛЬЦО НАРАЩИВАНИЯ ТРАПА Д.150ММ 13ММ '1У</v>
          </cell>
        </row>
        <row r="4342">
          <cell r="C4342">
            <v>1093090</v>
          </cell>
          <cell r="F4342" t="str">
            <v>UPONOR DRAIN КОЛЬЦО НАРАЩИВАНИЯ ТРАПА Д.150ММ 25ММ '1У</v>
          </cell>
        </row>
        <row r="4343">
          <cell r="C4343">
            <v>1093091</v>
          </cell>
          <cell r="F4343" t="str">
            <v>UPONOR DRAIN КОЛЬЦО НАРАЩИВАНИЯ ТРАПА Д.150ММ 35-107ММ '1У</v>
          </cell>
        </row>
        <row r="4344">
          <cell r="C4344">
            <v>1093094</v>
          </cell>
          <cell r="F4344" t="str">
            <v>UPONOR DRAIN КОЛЬЦО НАРАЩИВАНИЯ ТРАПА Д.130ММ 13ММ '1У</v>
          </cell>
        </row>
        <row r="4345">
          <cell r="C4345">
            <v>1093095</v>
          </cell>
          <cell r="F4345" t="str">
            <v>UPONOR DRAIN КОЛЬЦО НАРАЩИВАНИЯ ТРАПА Д.130ММ 25ММ '1У</v>
          </cell>
        </row>
        <row r="4346">
          <cell r="C4346">
            <v>1093096</v>
          </cell>
          <cell r="F4346" t="str">
            <v>UPONOR DRAIN СУХОЙ ЗАТВОР '1У</v>
          </cell>
        </row>
        <row r="4347">
          <cell r="C4347">
            <v>1093097</v>
          </cell>
          <cell r="F4347" t="str">
            <v>UPONOR DRAIN ГИДРОЗАТВОР '1У</v>
          </cell>
        </row>
        <row r="4348">
          <cell r="C4348">
            <v>1093098</v>
          </cell>
          <cell r="F4348" t="str">
            <v>UPONOR DRAIN ОПОРНАЯ СИСТЕМА '4У</v>
          </cell>
        </row>
        <row r="4349">
          <cell r="C4349">
            <v>1093099</v>
          </cell>
          <cell r="F4349" t="str">
            <v>UPONOR DRAIN ОПОРЫ 2 ШТ. '8У</v>
          </cell>
        </row>
        <row r="4350">
          <cell r="C4350">
            <v>1093100</v>
          </cell>
          <cell r="F4350" t="str">
            <v>UPONOR DRAIN КОЛЬЦО Д.150ММ 3ММ, НЕРЖ. СТАЛЬ '1У</v>
          </cell>
        </row>
        <row r="4351">
          <cell r="C4351">
            <v>1093101</v>
          </cell>
          <cell r="F4351" t="str">
            <v>UPONOR DRAIN РЕЗАК Д.150ММ '1У</v>
          </cell>
        </row>
        <row r="4352">
          <cell r="C4352">
            <v>1093102</v>
          </cell>
          <cell r="F4352" t="str">
            <v>UPONOR DRAIN РЕЗАК Д.130ММ '1У</v>
          </cell>
        </row>
        <row r="4353">
          <cell r="C4353">
            <v>1093103</v>
          </cell>
          <cell r="F4353" t="str">
            <v>UPONOR DRAIN ЗАЖИМНОЕ КОЛЬЦО Д.150ММ '25У</v>
          </cell>
        </row>
        <row r="4354">
          <cell r="C4354">
            <v>1093104</v>
          </cell>
          <cell r="F4354" t="str">
            <v>UPONOR DRAIN ЗАЖИМНОЕ КОЛЬЦО Д.130ММ '25У</v>
          </cell>
        </row>
        <row r="4355">
          <cell r="C4355">
            <v>1093105</v>
          </cell>
          <cell r="F4355" t="str">
            <v>UPONOR DRAIN МУФТА Д.32ММ '50У</v>
          </cell>
        </row>
        <row r="4356">
          <cell r="C4356">
            <v>1093106</v>
          </cell>
          <cell r="F4356" t="str">
            <v>UPONOR DRAIN МОНТАЖНАЯ ПЛАСТИНА 300Х300ММ '20У</v>
          </cell>
        </row>
        <row r="4357">
          <cell r="C4357">
            <v>1094253</v>
          </cell>
          <cell r="F4357" t="str">
            <v>UPONOR DRAIN ТРАП С ВЕРТИКАЛЬНЫМ ВЫПУСКОМ Д.75/150ММ '1У</v>
          </cell>
        </row>
        <row r="4358">
          <cell r="C4358">
            <v>1094254</v>
          </cell>
          <cell r="F4358" t="str">
            <v>UPONOR DRAIN ТРАП С ВЕРТИКАЛЬНЫМ ВЫПУСКОМ Д.110/150ММ '1У</v>
          </cell>
        </row>
        <row r="4359">
          <cell r="C4359">
            <v>1094257</v>
          </cell>
          <cell r="F4359" t="str">
            <v>UPONOR DRAIN КОЛЬЦО НАРЩИВАНИЯ Д.150ММ 35-107ММ С РЕШЕТКОЙ ТРАПА КВАДРАТНОЙ '1У</v>
          </cell>
        </row>
        <row r="4360">
          <cell r="C4360">
            <v>1094258</v>
          </cell>
          <cell r="F4360" t="str">
            <v>UPONOR DRAIN КОМПЛЕКТ ДЛЯ БЛОКИРОВКИ РЕШЕТОК ТРАПА '50С</v>
          </cell>
        </row>
        <row r="4361">
          <cell r="C4361">
            <v>1003501</v>
          </cell>
          <cell r="F4361" t="str">
            <v>UPONOR СМАЗКА САНТЕХНИЧЕСКАЯ 250 Г. '20C</v>
          </cell>
        </row>
        <row r="4362">
          <cell r="C4362">
            <v>1003502</v>
          </cell>
          <cell r="F4362" t="str">
            <v>UPONOR СМАЗКА САНТЕХНИЧЕСКАЯ 1000 Г. '12C</v>
          </cell>
        </row>
        <row r="4363">
          <cell r="C4363">
            <v>1087241</v>
          </cell>
          <cell r="F4363" t="str">
            <v>UPONOR VIESER ТРАП С ГОРИЗОНТАЛЬНЫМ ВЫПУСКОМ, Д.50, 3Х32/40ММ БЕЗ ОПОР '1Щ</v>
          </cell>
        </row>
        <row r="4364">
          <cell r="C4364">
            <v>1051377</v>
          </cell>
          <cell r="F4364" t="str">
            <v>UPONOR VIESER ТРАП С ГОРИЗОНТАЛЬНЫМ ВЫПУСКОМ НИЗКИЙ Д.75/150ММ '1Щ</v>
          </cell>
        </row>
        <row r="4365">
          <cell r="C4365">
            <v>1051420</v>
          </cell>
          <cell r="F4365" t="str">
            <v>UPONOR VIESER УПЛОТНЕНИЕ ТРАПА 150ММ '1Щ</v>
          </cell>
        </row>
        <row r="4366">
          <cell r="C4366">
            <v>1051381</v>
          </cell>
          <cell r="F4366" t="str">
            <v>UPONOR VIESER КРЫШКА ТРАПА КВАДРАТНАЯ Д.200ММ, БЕЛАЯ '1Щ</v>
          </cell>
        </row>
        <row r="4367">
          <cell r="C4367">
            <v>1060727</v>
          </cell>
          <cell r="F4367" t="str">
            <v>UPONOR VIESER ONE ТРАП С ВЕРТИКАЛЬНЫМ ВЫПУСКОМ Д.75ММ 3Х32/40ММ '1Щ</v>
          </cell>
        </row>
        <row r="4368">
          <cell r="C4368">
            <v>1060729</v>
          </cell>
          <cell r="F4368" t="str">
            <v>UPONOR VIESER ONE ГИДРОЗАТВОР '1Щ</v>
          </cell>
        </row>
        <row r="4369">
          <cell r="C4369">
            <v>1051090</v>
          </cell>
          <cell r="F4369" t="str">
            <v>UPONOR ТРУБА КАНАЛИЗАЦИОННАЯ РАСТРУБНАЯ Д.110ММ 0,5М ПП СЕРАЯ '10И</v>
          </cell>
        </row>
        <row r="4370">
          <cell r="C4370">
            <v>1053702</v>
          </cell>
          <cell r="F4370" t="str">
            <v>UPONOR ТРУБА КАНАЛИЗАЦИОННАЯ РАСТРУБНАЯ Д.110ММ 0,25М ПП СЕРАЯ '10С</v>
          </cell>
        </row>
        <row r="4371">
          <cell r="C4371">
            <v>1069158</v>
          </cell>
          <cell r="F4371" t="str">
            <v>UPONOR КРЫШКА/ДНО КОЛОДЦА д. 400ММ ПЭ '1С</v>
          </cell>
        </row>
        <row r="4372">
          <cell r="C4372">
            <v>1051262</v>
          </cell>
          <cell r="F4372" t="str">
            <v>UPONOR ПАТРУБОК ТЕРМОУСАДОЧНЫЙ Д.100/110ММ, СЕРЫЙ '1Щ</v>
          </cell>
        </row>
        <row r="4373">
          <cell r="C4373">
            <v>1051288</v>
          </cell>
          <cell r="F4373" t="str">
            <v>UPONOR УПЛОТНИТЕЛЬНОЕ КОЛЬЦО МАСЛОСТОЙКОЕ Д.75ММ ЖЕЛТОЕ '1С</v>
          </cell>
        </row>
        <row r="4374">
          <cell r="C4374" t="str">
            <v>Система бесшумной канализации Uponor Decibel</v>
          </cell>
          <cell r="F4374"/>
        </row>
        <row r="4375">
          <cell r="C4375">
            <v>1088228</v>
          </cell>
          <cell r="F4375" t="str">
            <v>UPONOR DECIBEL ТРУБА КАНАЛИЗАЦИОННАЯ РАСТРУБНАЯ Д.50ММ 0,5М ПП БЕЛАЯ '20И</v>
          </cell>
        </row>
        <row r="4376">
          <cell r="C4376">
            <v>1000196</v>
          </cell>
          <cell r="F4376" t="str">
            <v>UPONOR DECIBEL ТРУБА КАНАЛИЗАЦИОННАЯ РАСТРУБНАЯ Д.50ММ 1М ПП БЕЛАЯ '6И</v>
          </cell>
        </row>
        <row r="4377">
          <cell r="C4377">
            <v>1092380</v>
          </cell>
          <cell r="F4377" t="str">
            <v>UPONOR DECIBEL ТРУБА КАНАЛИЗАЦИОННАЯ РАСТРУБНАЯ Д.50ММ 2М ПП БЕЛАЯ '6И</v>
          </cell>
        </row>
        <row r="4378">
          <cell r="C4378">
            <v>1000193</v>
          </cell>
          <cell r="F4378" t="str">
            <v>UPONOR DECIBEL ТРУБА КАНАЛИЗАЦИОННАЯ РАСТРУБНАЯ Д.50ММ 3М ПП БЕЛАЯ '6И</v>
          </cell>
        </row>
        <row r="4379">
          <cell r="C4379">
            <v>1088229</v>
          </cell>
          <cell r="F4379" t="str">
            <v>UPONOR DECIBEL ТРУБА КАНАЛИЗАЦИОННАЯ РАСТРУБНАЯ Д.75ММ 0,5М ПП БЕЛАЯ '25С</v>
          </cell>
        </row>
        <row r="4380">
          <cell r="C4380">
            <v>1000197</v>
          </cell>
          <cell r="F4380" t="str">
            <v>UPONOR DECIBEL ТРУБА КАНАЛИЗАЦИОННАЯ РАСТРУБНАЯ Д.75ММ 1М ПП БЕЛАЯ '4С</v>
          </cell>
        </row>
        <row r="4381">
          <cell r="C4381">
            <v>1092431</v>
          </cell>
          <cell r="F4381" t="str">
            <v>UPONOR DECIBEL ТРУБА КАНАЛИЗАЦИОННАЯ РАСТРУБНАЯ Д.75ММ 2М ПП БЕЛАЯ '4У</v>
          </cell>
        </row>
        <row r="4382">
          <cell r="C4382">
            <v>1000194</v>
          </cell>
          <cell r="F4382" t="str">
            <v>UPONOR DECIBEL ТРУБА КАНАЛИЗАЦИОННАЯ РАСТРУБНАЯ Д.75ММ 3М ПП БЕЛАЯ '4С</v>
          </cell>
        </row>
        <row r="4383">
          <cell r="C4383">
            <v>1096448</v>
          </cell>
          <cell r="F4383" t="str">
            <v>UPONOR DECIBEL ТРУБА КАНАЛИЗАЦИОННАЯ РАСТРУБНАЯ Д.110ММ 0,25М ПП БЕЛАЯ '10А</v>
          </cell>
        </row>
        <row r="4384">
          <cell r="C4384">
            <v>1088230</v>
          </cell>
          <cell r="F4384" t="str">
            <v>UPONOR DECIBEL ТРУБА КАНАЛИЗАЦИОННАЯ РАСТРУБНАЯ Д.110ММ 0,5М ПП БЕЛАЯ '10И</v>
          </cell>
        </row>
        <row r="4385">
          <cell r="C4385">
            <v>1000198</v>
          </cell>
          <cell r="F4385" t="str">
            <v>UPONOR DECIBEL ТРУБА КАНАЛИЗАЦИОННАЯ РАСТРУБНАЯ Д.110ММ 1М ПП БЕЛАЯ '4И</v>
          </cell>
        </row>
        <row r="4386">
          <cell r="C4386">
            <v>1092381</v>
          </cell>
          <cell r="F4386" t="str">
            <v>UPONOR DECIBEL ТРУБА КАНАЛИЗАЦИОННАЯ РАСТРУБНАЯ Д.110ММ 2М ПП БЕЛАЯ '4И</v>
          </cell>
        </row>
        <row r="4387">
          <cell r="C4387">
            <v>1000195</v>
          </cell>
          <cell r="F4387" t="str">
            <v>UPONOR DECIBEL ТРУБА КАНАЛИЗАЦИОННАЯ РАСТРУБНАЯ Д.110ММ 3М ПП БЕЛАЯ '4Ф</v>
          </cell>
        </row>
        <row r="4388">
          <cell r="C4388">
            <v>1087215</v>
          </cell>
          <cell r="F4388" t="str">
            <v xml:space="preserve">UPONOR DECIBEL ТРУБА КАНАЛИЗАЦИОННАЯ РАСТРУБНАЯ Д.160ММ 1М ПП БЕЛАЯ '28А  </v>
          </cell>
        </row>
        <row r="4389">
          <cell r="C4389">
            <v>1087214</v>
          </cell>
          <cell r="F4389" t="str">
            <v>UPONOR DECIBEL ТРУБА КАНАЛИЗАЦИОННАЯ РАСТРУБНАЯ Д.160ММ 3М ПП БЕЛАЯ '28А</v>
          </cell>
        </row>
        <row r="4390">
          <cell r="C4390">
            <v>1000232</v>
          </cell>
          <cell r="F4390" t="str">
            <v>UPONOR DECIBEL ПЕРЕХОД КАНАЛИЗАЦИОННЫЙ Д.75/50ММ ПП БЕЛЫЙ '1С</v>
          </cell>
        </row>
        <row r="4391">
          <cell r="C4391">
            <v>1000233</v>
          </cell>
          <cell r="F4391" t="str">
            <v>UPONOR DECIBEL ПЕРЕХОД КАНАЛИЗАЦИОННЫЙ Д.110/50ММ ПП БЕЛЫЙ '1И</v>
          </cell>
        </row>
        <row r="4392">
          <cell r="C4392">
            <v>1000234</v>
          </cell>
          <cell r="F4392" t="str">
            <v>UPONOR DECIBEL ПЕРЕХОД КАНАЛИЗАЦИОННЫЙ Д.110/75ММ ПП БЕЛЫЙ '1С</v>
          </cell>
        </row>
        <row r="4393">
          <cell r="C4393">
            <v>1087224</v>
          </cell>
          <cell r="F4393" t="str">
            <v>UPONOR DECIBEL ПЕРЕХОД КАНАЛИЗАЦИОННЫЙ Д.160/110ММ ПП БЕЛЫЙ '1С</v>
          </cell>
        </row>
        <row r="4394">
          <cell r="C4394">
            <v>1000226</v>
          </cell>
          <cell r="F4394" t="str">
            <v>UPONOR DECIBEL МУФТА КАНАЛИЗАЦИОННАЯ С УПОРОМ Д.50ММ ПП БЕЛАЯ '1И</v>
          </cell>
        </row>
        <row r="4395">
          <cell r="C4395">
            <v>1000227</v>
          </cell>
          <cell r="F4395" t="str">
            <v>UPONOR DECIBEL МУФТА КАНАЛИЗАЦИОННАЯ С УПОРОМ Д.75ММ ПП БЕЛАЯ '1С</v>
          </cell>
        </row>
        <row r="4396">
          <cell r="C4396">
            <v>1122299</v>
          </cell>
          <cell r="F4396" t="str">
            <v>UPONOR DECIBEL МУФТА КАНАЛИЗАЦИОННАЯ С УПОРОМ Д.110ММ ПП БЕЛАЯ '1И</v>
          </cell>
        </row>
        <row r="4397">
          <cell r="C4397">
            <v>1000228</v>
          </cell>
          <cell r="F4397" t="str">
            <v>UPONOR DECIBEL МУФТА КАНАЛИЗАЦИОННАЯ С УПОРОМ Д.110ММ ПП БЕЛАЯ '1В</v>
          </cell>
        </row>
        <row r="4398">
          <cell r="C4398">
            <v>1000229</v>
          </cell>
          <cell r="F4398" t="str">
            <v>UPONOR DECIBEL МУФТА КАНАЛИЗАЦИОННАЯ НАДВИЖНАЯ Д.50ММ ПП БЕЛАЯ '1И</v>
          </cell>
        </row>
        <row r="4399">
          <cell r="C4399">
            <v>1000230</v>
          </cell>
          <cell r="F4399" t="str">
            <v>UPONOR DECIBEL МУФТА КАНАЛИЗАЦИОННАЯ НАДВИЖНАЯ Д.75ММ ПП БЕЛАЯ '1С</v>
          </cell>
        </row>
        <row r="4400">
          <cell r="C4400">
            <v>1122302</v>
          </cell>
          <cell r="F4400" t="str">
            <v>UPONOR DECIBEL МУФТА КАНАЛИЗАЦИОННАЯ НАДВИЖНАЯ Д.110ММ ПП БЕЛАЯ '1И</v>
          </cell>
        </row>
        <row r="4401">
          <cell r="C4401">
            <v>1000231</v>
          </cell>
          <cell r="F4401" t="str">
            <v>UPONOR DECIBEL МУФТА КАНАЛИЗАЦИОННАЯ НАДВИЖНАЯ Д.110ММ ПП БЕЛАЯ '1В</v>
          </cell>
        </row>
        <row r="4402">
          <cell r="C4402">
            <v>1087222</v>
          </cell>
          <cell r="F4402" t="str">
            <v>UPONOR DECIBEL МУФТА КАНАЛИЗАЦИОННАЯ С УПОРОМ Д.160ММ ПП БЕЛАЯ '1С</v>
          </cell>
        </row>
        <row r="4403">
          <cell r="C4403">
            <v>1087223</v>
          </cell>
          <cell r="F4403" t="str">
            <v>UPONOR DECIBEL МУФТА КАНАЛИЗАЦИОННАЯ НАДВИЖНАЯ Д.160ММ ПП БЕЛАЯ '1С</v>
          </cell>
        </row>
        <row r="4404">
          <cell r="C4404">
            <v>1105764</v>
          </cell>
          <cell r="F4404" t="str">
            <v>UPONOR DECIBEL ОТВОД КАНАЛИЗАЦИОННЫЙ ДВУХРАСТРУБНЫЙ Д.50 15ГР '1С</v>
          </cell>
        </row>
        <row r="4405">
          <cell r="C4405">
            <v>1105765</v>
          </cell>
          <cell r="F4405" t="str">
            <v>UPONOR DECIBEL ОТВОД КАНАЛИЗАЦИОННЫЙ ДВУХРАСТРУБНЫЙ Д.75 15ГР '1С</v>
          </cell>
        </row>
        <row r="4406">
          <cell r="C4406">
            <v>1122304</v>
          </cell>
          <cell r="F4406" t="str">
            <v>UPONOR DECIBEL ОТВОД КАНАЛИЗАЦИОННЫЙ ДВУХРАСТРУБНЫЙ Д.110 15ГР '1С</v>
          </cell>
        </row>
        <row r="4407">
          <cell r="C4407">
            <v>1105766</v>
          </cell>
          <cell r="F4407" t="str">
            <v>UPONOR DECIBEL ОТВОД КАНАЛИЗАЦИОННЫЙ ДВУХРАСТРУБНЫЙ Д.110 15ГР '1С</v>
          </cell>
        </row>
        <row r="4408">
          <cell r="C4408">
            <v>1105767</v>
          </cell>
          <cell r="F4408" t="str">
            <v>UPONOR DECIBEL ОТВОД КАНАЛИЗАЦИОННЫЙ ДВУХРАСТРУБНЫЙ Д.50 30ГР '1С</v>
          </cell>
        </row>
        <row r="4409">
          <cell r="C4409">
            <v>1089600</v>
          </cell>
          <cell r="F4409" t="str">
            <v>UPONOR DECIBEL ОТВОД КАНАЛИЗАЦИОННЫЙ ДВУХРАСТРУБНЫЙ  Д.50ММ 45ГР '1С</v>
          </cell>
        </row>
        <row r="4410">
          <cell r="C4410">
            <v>1089595</v>
          </cell>
          <cell r="F4410" t="str">
            <v>UPONOR DECIBEL ОТВОД КАНАЛИЗАЦИОННЫЙ ДВУХРАСТРУБНЫЙ  Д.75ММ 45ГР '1С</v>
          </cell>
        </row>
        <row r="4411">
          <cell r="C4411">
            <v>1089596</v>
          </cell>
          <cell r="F4411" t="str">
            <v>UPONOR DECIBEL ОТВОД КАНАЛИЗАЦИОННЫЙ ДВУХРАСТРУБНЫЙ  Д.110ММ 45ГР '1С</v>
          </cell>
        </row>
        <row r="4412">
          <cell r="C4412">
            <v>1105768</v>
          </cell>
          <cell r="F4412" t="str">
            <v>UPONOR DECIBEL ОТВОД КАНАЛИЗАЦИОННЫЙ ДВУХРАСТРУБНЫЙ Д.160 45ГР '1C</v>
          </cell>
        </row>
        <row r="4413">
          <cell r="C4413">
            <v>1067832</v>
          </cell>
          <cell r="F4413" t="str">
            <v>UPONOR ОТВОД КАНАЛИЗАЦИОННЫЙ ДВУХРАСТРУБНЫЙ Д.50ММ 88,5ГР '40C</v>
          </cell>
        </row>
        <row r="4414">
          <cell r="C4414">
            <v>1089593</v>
          </cell>
          <cell r="F4414" t="str">
            <v>UPONOR DECIBEL ОТВОД КАНАЛИЗАЦИОННЫЙ ДВУХРАСТРУБНЫЙ УДЛИНЕННЫЙ Д.75ММ 88,5ГР '1С</v>
          </cell>
        </row>
        <row r="4415">
          <cell r="C4415">
            <v>1089594</v>
          </cell>
          <cell r="F4415" t="str">
            <v>UPONOR DECIBEL ОТВОД КАНАЛИЗАЦИОННЫЙ ДВУХРАСТРУБНЫЙ УДЛИНЕННЫЙ Д.110ММ 88,5ГР '1С</v>
          </cell>
        </row>
        <row r="4416">
          <cell r="C4416">
            <v>1105769</v>
          </cell>
          <cell r="F4416" t="str">
            <v>UPONOR DECIBEL ОТВОД КАНАЛИЗАЦИОННЫЙ ДВУХРАСТРУБНЫЙ Д.160 88,5ГР УДЛИНЕННЫЙ '1C</v>
          </cell>
        </row>
        <row r="4417">
          <cell r="C4417">
            <v>1000199</v>
          </cell>
          <cell r="F4417" t="str">
            <v>UPONOR DECIBEL ОТВОД КАНАЛИЗАЦИОННЫЙ ОДНОРАСТРУБНЫЙ Д.50ММ 15ГР ПП БЕЛЫЙ '1И</v>
          </cell>
        </row>
        <row r="4418">
          <cell r="C4418">
            <v>1000203</v>
          </cell>
          <cell r="F4418" t="str">
            <v>UPONOR DECIBEL ОТВОД КАНАЛИЗАЦИОННЫЙ ОДНОРАСТРУБНЫЙ Д.75ММ 15ГР ПП БЕЛЫЙ '1С</v>
          </cell>
        </row>
        <row r="4419">
          <cell r="C4419">
            <v>1122297</v>
          </cell>
          <cell r="F4419" t="str">
            <v>UPONOR DECIBEL ОТВОД КАНАЛИЗАЦИОННЫЙ ОДНОРАСТРУБНЫЙ Д.110ММ 15ГР ПП БЕЛЫЙ '1И</v>
          </cell>
        </row>
        <row r="4420">
          <cell r="C4420">
            <v>1000207</v>
          </cell>
          <cell r="F4420" t="str">
            <v>UPONOR DECIBEL ОТВОД КАНАЛИЗАЦИОННЫЙ ОДНОРАСТРУБНЫЙ Д.110ММ 15ГР ПП БЕЛЫЙ '1В</v>
          </cell>
        </row>
        <row r="4421">
          <cell r="C4421">
            <v>1087216</v>
          </cell>
          <cell r="F4421" t="str">
            <v>UPONOR DECIBEL ОТВОД КАНАЛИЗАЦИОННЫЙ ОДНОРАСТРУБНЫЙ Д.160ММ 15ГР ПП БЕЛЫЙ '1С</v>
          </cell>
        </row>
        <row r="4422">
          <cell r="C4422">
            <v>1000200</v>
          </cell>
          <cell r="F4422" t="str">
            <v>UPONOR DECIBEL ОТВОД КАНАЛИЗАЦИОННЫЙ ОДНОРАСТРУБНЫЙ Д.50ММ 30ГР ПП БЕЛЫЙ '1И</v>
          </cell>
        </row>
        <row r="4423">
          <cell r="C4423">
            <v>1000204</v>
          </cell>
          <cell r="F4423" t="str">
            <v>UPONOR DECIBEL ОТВОД КАНАЛИЗАЦИОННЫЙ ОДНОРАСТРУБНЫЙ Д.75ММ 30ГР ПП БЕЛЫЙ '1С</v>
          </cell>
        </row>
        <row r="4424">
          <cell r="C4424">
            <v>1122298</v>
          </cell>
          <cell r="F4424" t="str">
            <v>UPONOR DECIBEL ОТВОД КАНАЛИЗАЦИОННЫЙ ОДНОРАСТРУБНЫЙ Д.110ММ 30ГР ПП БЕЛЫЙ '1И</v>
          </cell>
        </row>
        <row r="4425">
          <cell r="C4425">
            <v>1000208</v>
          </cell>
          <cell r="F4425" t="str">
            <v>UPONOR DECIBEL ОТВОД КАНАЛИЗАЦИОННЫЙ ОДНОРАСТРУБНЫЙ Д.110ММ 30ГР ПП БЕЛЫЙ '1И</v>
          </cell>
        </row>
        <row r="4426">
          <cell r="C4426">
            <v>1087217</v>
          </cell>
          <cell r="F4426" t="str">
            <v>UPONOR DECIBEL ОТВОД КАНАЛИЗАЦИОННЫЙ ОДНОРАСТРУБНЫЙ Д.160ММ 30ГР ПП БЕЛЫЙ '1С</v>
          </cell>
        </row>
        <row r="4427">
          <cell r="C4427">
            <v>1000201</v>
          </cell>
          <cell r="F4427" t="str">
            <v>UPONOR DECIBEL ОТВОД КАНАЛИЗАЦИОННЫЙ ОДНОРАСТРУБНЫЙ Д.50ММ 45ГР ПП БЕЛЫЙ '1И</v>
          </cell>
        </row>
        <row r="4428">
          <cell r="C4428">
            <v>1000205</v>
          </cell>
          <cell r="F4428" t="str">
            <v>UPONOR DECIBEL ОТВОД КАНАЛИЗАЦИОННЫЙ ОДНОРАСТРУБНЫЙ Д.75ММ 45ГР ПП БЕЛЫЙ '1С</v>
          </cell>
        </row>
        <row r="4429">
          <cell r="C4429">
            <v>1000209</v>
          </cell>
          <cell r="F4429" t="str">
            <v>UPONOR DECIBEL ОТВОД КАНАЛИЗАЦИОННЫЙ ОДНОРАСТРУБНЫЙ Д.110ММ 45ГР ПП БЕЛЫЙ '1И</v>
          </cell>
        </row>
        <row r="4430">
          <cell r="C4430">
            <v>1087218</v>
          </cell>
          <cell r="F4430" t="str">
            <v>UPONOR DECIBEL ОТВОД КАНАЛИЗАЦИОННЫЙ ОДНОРАСТРУБНЫЙ Д.160ММ 45ГР ПП БЕЛЫЙ '1С</v>
          </cell>
        </row>
        <row r="4431">
          <cell r="C4431">
            <v>1000202</v>
          </cell>
          <cell r="F4431" t="str">
            <v>UPONOR DECIBEL ОТВОД КАНАЛИЗАЦИОННЫЙ ОДНОРАСТРУБНЫЙ Д.50ММ 88,5ГР ПП БЕЛЫЙ '1И</v>
          </cell>
        </row>
        <row r="4432">
          <cell r="C4432">
            <v>1000206</v>
          </cell>
          <cell r="F4432" t="str">
            <v>UPONOR DECIBEL ОТВОД КАНАЛИЗАЦИОННЫЙ ОДНОРАСТРУБНЫЙ Д.75ММ 88,5ГР ПП БЕЛЫЙ '1С</v>
          </cell>
        </row>
        <row r="4433">
          <cell r="C4433">
            <v>1000210</v>
          </cell>
          <cell r="F4433" t="str">
            <v>UPONOR DECIBEL ОТВОД КАНАЛИЗАЦИОННЫЙ ОДНОРАСТРУБНЫЙ Д.110ММ 88,5ГР ПП БЕЛЫЙ '1И</v>
          </cell>
        </row>
        <row r="4434">
          <cell r="C4434">
            <v>1089592</v>
          </cell>
          <cell r="F4434" t="str">
            <v>UPONOR DECIBEL ОТВОД КАНАЛИЗАЦИОННЫЙ ОДНОРАСТРУБНЫЙ УДЛИНЕННЫЙ Д.75ММ 88,5ГР '1С</v>
          </cell>
        </row>
        <row r="4435">
          <cell r="C4435">
            <v>1000211</v>
          </cell>
          <cell r="F4435" t="str">
            <v>UPONOR DECIBEL ОТВОД КАНАЛИЗАЦИОННЫЙ ОДНОРАСТРУБНЫЙ УДЛИНЕННЫЙ Д.110ММ 88,5ГР ПП БЕЛЫЙ '1И</v>
          </cell>
        </row>
        <row r="4436">
          <cell r="C4436">
            <v>1087219</v>
          </cell>
          <cell r="F4436" t="str">
            <v>UPONOR DECIBEL ОТВОД КАНАЛИЗАЦИОННЫЙ ОДНОРАСТРУБНЫЙ УДЛИНЕННЫЙ Д.160ММ 88,5ГР ПП БЕЛЫЙ '1С</v>
          </cell>
        </row>
        <row r="4437">
          <cell r="C4437">
            <v>1089597</v>
          </cell>
          <cell r="F4437" t="str">
            <v>UPONOR DECIBEL ТРОЙНИК КАНАЛИЗАЦИОННЫЙ ТРЕХРАСТРУБНЫЙ  Д.75/75ММ 45ГР '1С</v>
          </cell>
        </row>
        <row r="4438">
          <cell r="C4438">
            <v>1089598</v>
          </cell>
          <cell r="F4438" t="str">
            <v>UPONOR DECIBEL ТРОЙНИК КАНАЛИЗАЦИОННЫЙ ТРЕХРАСТРУБНЫЙ  Д.110/75ММ 45ГР '1С</v>
          </cell>
        </row>
        <row r="4439">
          <cell r="C4439">
            <v>1089599</v>
          </cell>
          <cell r="F4439" t="str">
            <v>UPONOR DECIBEL ТРОЙНИК КАНАЛИЗАЦИОННЫЙ ТРЕХРАСТРУБНЫЙ  Д.110/110ММ 45ГР '1С</v>
          </cell>
        </row>
        <row r="4440">
          <cell r="C4440">
            <v>1105770</v>
          </cell>
          <cell r="F4440" t="str">
            <v>UPONOR DECIBEL ТРОЙНИК КАНАЛИЗАЦИОННЫЙ ТРЕХРАСТРУБНЫЙ Д.160/110ММ 45ГР '1C</v>
          </cell>
        </row>
        <row r="4441">
          <cell r="C4441">
            <v>1105771</v>
          </cell>
          <cell r="F4441" t="str">
            <v>UPONOR DECIBEL ТРОЙНИК КАНАЛИЗАЦИОННЫЙ ТРЕХРАСТРУБНЫЙ Д.160/160ММ 45ГР '1С</v>
          </cell>
        </row>
        <row r="4442">
          <cell r="C4442">
            <v>1089601</v>
          </cell>
          <cell r="F4442" t="str">
            <v>UPONOR DECIBEL ТРОЙНИК КАНАЛИЗАЦИОННЫЙ ТРЕХРАСТРУБНЫЙ УДЛИНЕННЫЙ Д.110/110ММ 88,5ГР '1С</v>
          </cell>
        </row>
        <row r="4443">
          <cell r="C4443">
            <v>1000212</v>
          </cell>
          <cell r="F4443" t="str">
            <v>UPONOR DECIBEL ТРОЙНИК КАНАЛИЗАЦИОННЫЙ ДВУХРАСТРУБНЫЙ Д.50/50ММ 45ГР ПП БЕЛЫЙ '1И</v>
          </cell>
        </row>
        <row r="4444">
          <cell r="C4444">
            <v>1000213</v>
          </cell>
          <cell r="F4444" t="str">
            <v>UPONOR DECIBEL ТРОЙНИК КАНАЛИЗАЦИОННЫЙ ДВУХРАСТРУБНЫЙ Д.75/50ММ 45ГР ПП БЕЛЫЙ '1С</v>
          </cell>
        </row>
        <row r="4445">
          <cell r="C4445">
            <v>1000214</v>
          </cell>
          <cell r="F4445" t="str">
            <v>UPONOR DECIBEL ТРОЙНИК КАНАЛИЗАЦИОННЫЙ ДВУХРАСТРУБНЫЙ Д.75/75ММ 45ГР ПП БЕЛЫЙ '1С</v>
          </cell>
        </row>
        <row r="4446">
          <cell r="C4446">
            <v>1000215</v>
          </cell>
          <cell r="F4446" t="str">
            <v>UPONOR DECIBEL ТРОЙНИК КАНАЛИЗАЦИОННЫЙ ДВУХРАСТРУБНЫЙ Д.110/50ММ 45ГР ПП БЕЛЫЙ '1И</v>
          </cell>
        </row>
        <row r="4447">
          <cell r="C4447">
            <v>1000216</v>
          </cell>
          <cell r="F4447" t="str">
            <v>UPONOR DECIBEL ТРОЙНИК КАНАЛИЗАЦИОННЫЙ ДВУХРАСТРУБНЫЙ Д.110/75ММ 45ГР ПП БЕЛЫЙ '1С</v>
          </cell>
        </row>
        <row r="4448">
          <cell r="C4448">
            <v>1000217</v>
          </cell>
          <cell r="F4448" t="str">
            <v>UPONOR DECIBEL ТРОЙНИК КАНАЛИЗАЦИОННЫЙ ДВУХРАСТРУБНЫЙ Д.110/110ММ 45ГР ПП БЕЛЫЙ '1И</v>
          </cell>
        </row>
        <row r="4449">
          <cell r="C4449">
            <v>1087220</v>
          </cell>
          <cell r="F4449" t="str">
            <v>UPONOR DECIBEL ТРОЙНИК КАНАЛИЗАЦИОННЫЙ ДВУХРАСТРУБНЫЙ Д.160/110ММ 45ГР ПП БЕЛЫЙ '1С</v>
          </cell>
        </row>
        <row r="4450">
          <cell r="C4450">
            <v>1087221</v>
          </cell>
          <cell r="F4450" t="str">
            <v>UPONOR DECIBEL ТРОЙНИК КАНАЛИЗАЦИОННЫЙ ДВУХРАСТРУБНЫЙ Д.160/160ММ 45ГР ПП БЕЛЫЙ '1С</v>
          </cell>
        </row>
        <row r="4451">
          <cell r="C4451">
            <v>1000218</v>
          </cell>
          <cell r="F4451" t="str">
            <v>UPONOR DECIBEL ТРОЙНИК КАНАЛИЗАЦИОННЫЙ ДВУХРАСТРУБНЫЙ Д.50/50ММ 88,5ГР ПП БЕЛЫЙ '1И</v>
          </cell>
        </row>
        <row r="4452">
          <cell r="C4452">
            <v>1000219</v>
          </cell>
          <cell r="F4452" t="str">
            <v>UPONOR DECIBEL ТРОЙНИК КАНАЛИЗАЦИОННЫЙ ДВУХРАСТРУБНЫЙ Д.75/50ММ 88,5ГР ПП БЕЛЫЙ '1С</v>
          </cell>
        </row>
        <row r="4453">
          <cell r="C4453">
            <v>1000220</v>
          </cell>
          <cell r="F4453" t="str">
            <v>UPONOR DECIBEL ТРОЙНИК КАНАЛИЗАЦИОННЫЙ ДВУХРАСТРУБНЫЙ Д.75/75ММ 88,5ГР ПП БЕЛЫЙ '1С</v>
          </cell>
        </row>
        <row r="4454">
          <cell r="C4454">
            <v>1000221</v>
          </cell>
          <cell r="F4454" t="str">
            <v>UPONOR DECIBEL ТРОЙНИК КАНАЛИЗАЦИОННЫЙ ДВУХРАСТРУБНЫЙ Д.110/50ММ 88,5ГР ПП БЕЛЫЙ '1И</v>
          </cell>
        </row>
        <row r="4455">
          <cell r="C4455">
            <v>1000222</v>
          </cell>
          <cell r="F4455" t="str">
            <v>UPONOR DECIBEL ТРОЙНИК КАНАЛИЗАЦИОННЫЙ ДВУХРАСТРУБНЫЙ Д.110/75ММ 88,5ГР ПП БЕЛЫЙ '1С</v>
          </cell>
        </row>
        <row r="4456">
          <cell r="C4456">
            <v>1000223</v>
          </cell>
          <cell r="F4456" t="str">
            <v>UPONOR DECIBEL ТРОЙНИК КАНАЛИЗАЦИОННЫЙ ДВУХРАСТРУБНЫЙ Д.110/110ММ 88,5ГР ПП БЕЛЫЙ '1И</v>
          </cell>
        </row>
        <row r="4457">
          <cell r="C4457">
            <v>1000224</v>
          </cell>
          <cell r="F4457" t="str">
            <v>UPONOR DECIBEL ТРОЙНИК КАНАЛИЗАЦИОННЫЙ ДВУХРАСТРУБНЫЙ ЗАКРУГЛЕННЫЙ Д.110/110ММ 88,5ГР ПП БЕЛЫЙ '1И</v>
          </cell>
        </row>
        <row r="4458">
          <cell r="C4458">
            <v>1000225</v>
          </cell>
          <cell r="F4458" t="str">
            <v>UPONOR DECIBEL КРЕСТОВИНА КАНАЛИЗАЦИОННАЯ РАСТРУБНАЯ Д.110/110ММ 88,5ГР. БЕЛАЯ '1И</v>
          </cell>
        </row>
        <row r="4459">
          <cell r="C4459">
            <v>1120164</v>
          </cell>
          <cell r="F4459" t="str">
            <v>UPONOR КРЕСТОВИНА КАНАЛИЗАЦИОННАЯ ДВУХПЛОСКОСТНАЯ Д.110/110ММ 87ГР БЕЛАЯ '1C</v>
          </cell>
        </row>
        <row r="4460">
          <cell r="C4460">
            <v>1120165</v>
          </cell>
          <cell r="F4460" t="str">
            <v>UPONOR КРЕСТОВИНА КАНАЛИЗАЦИОННАЯ ОДНОПЛОСКОСТНАЯ Д.110/50ММ 87ГР БЕЛАЯ '1C</v>
          </cell>
        </row>
        <row r="4461">
          <cell r="C4461">
            <v>1120166</v>
          </cell>
          <cell r="F4461" t="str">
            <v>UPONOR КРЕСТОВИНА КАНАЛИЗАЦИОННАЯ ОДНОПЛОСКОСТНАЯ Д.110/110ММ 87ГР БЕЛАЯ '1C</v>
          </cell>
        </row>
        <row r="4462">
          <cell r="C4462">
            <v>1000235</v>
          </cell>
          <cell r="F4462" t="str">
            <v>UPONOR DECIBEL ПАТРУБОК ДЛЯ ПРОЧИСТКИ ДВУХРАСТРУБНЫЙ Д.75ММ ПП БЕЛЫЙ '1С</v>
          </cell>
        </row>
        <row r="4463">
          <cell r="C4463">
            <v>1118177</v>
          </cell>
          <cell r="F4463" t="str">
            <v>UPONOR DECIBEL ПАТРУБОК ДЛЯ ПРОЧИСТКИ ДВУХРАСТРУБНЫЙ (ОПТИМИЗ.) Д.110ММ ПП БЕЛЫЙ '1И</v>
          </cell>
        </row>
        <row r="4464">
          <cell r="C4464">
            <v>1118178</v>
          </cell>
          <cell r="F4464" t="str">
            <v>UPONOR DECIBEL ПАТРУБОК ДЛЯ ПРОЧИСТКИ ОДНОРАСТРУБНЫЙ (ОПТИМИЗ.) Д.110ММ ПП БЕЛЫЙ '1У</v>
          </cell>
        </row>
        <row r="4465">
          <cell r="C4465">
            <v>1000236</v>
          </cell>
          <cell r="F4465" t="str">
            <v>UPONOR DECIBEL ПАТРУБОК ДЛЯ ПРОЧИСТКИ ДВУХРАСТРУБНЫЙ Д.110ММ ПП БЕЛЫЙ '1Щ</v>
          </cell>
        </row>
        <row r="4466">
          <cell r="C4466">
            <v>1092187</v>
          </cell>
          <cell r="F4466" t="str">
            <v>UPONOR DECIBEL ПАТРУБОК ДЛЯ ПРОЧИСТКИ ОДНОРАСТРУБНЫЙ Д.110ММ ПП БЕЛЫЙ '1Щ</v>
          </cell>
        </row>
        <row r="4467">
          <cell r="C4467">
            <v>1087225</v>
          </cell>
          <cell r="F4467" t="str">
            <v>UPONOR DECIBEL ПАТРУБОК ДЛЯ ПРОЧИСТКИ ОДНОРАСТРУБНЫЙ Д.160ММ ПП БЕЛЫЙ '1C</v>
          </cell>
        </row>
        <row r="4468">
          <cell r="C4468">
            <v>1105772</v>
          </cell>
          <cell r="F4468" t="str">
            <v>UPONOR DECIBEL ПРОБКА ДЛЯ ПРОЧИСТКИ '1Ф</v>
          </cell>
        </row>
        <row r="4469">
          <cell r="C4469">
            <v>1105793</v>
          </cell>
          <cell r="F4469" t="str">
            <v>UPONOR DECIBEL ЗАГЛУШКА КАНАЛИЗАЦИОННАЯ Д.50ММ, БЕЛАЯ '1Ф</v>
          </cell>
        </row>
        <row r="4470">
          <cell r="C4470">
            <v>1104793</v>
          </cell>
          <cell r="F4470" t="str">
            <v>UPONOR DECIBEL ЗАГЛУШКА КАНАЛИЗАЦИОННАЯ Д.75ММ, БЕЛАЯ '1C</v>
          </cell>
        </row>
        <row r="4471">
          <cell r="C4471">
            <v>1104794</v>
          </cell>
          <cell r="F4471" t="str">
            <v>UPONOR DECIBEL ЗАГЛУШКА КАНАЛИЗАЦИОННАЯ Д.110ММ, БЕЛАЯ '1Ф</v>
          </cell>
        </row>
        <row r="4472">
          <cell r="C4472">
            <v>1000237</v>
          </cell>
          <cell r="F4472" t="str">
            <v>UPONOR DECIBEL ПАТРУБОК КОМПЕНСАЦИОННЫЙ Д.110ММ ПП БЕЛЫЙ '1И</v>
          </cell>
        </row>
        <row r="4473">
          <cell r="C4473">
            <v>1088143</v>
          </cell>
          <cell r="F4473" t="str">
            <v>UPONOR DECIBEL КОМПЛЕКТ ДЛЯ МОНТАЖА ОТВОДА КАНАЛИЗАЦИОННОГО ВЕРТИКАЛЬНОГО ВЫПУСКА '1С</v>
          </cell>
        </row>
        <row r="4474">
          <cell r="C4474">
            <v>1088144</v>
          </cell>
          <cell r="F4474" t="str">
            <v>UPONOR DECIBEL ПЛАСТИНА ДЛЯ МОНТАЖА ОТВОДА КАНАЛИЗАЦИОННОГО ВЕРТИКАЛЬНОГО ВЫПУСКА '1С</v>
          </cell>
        </row>
        <row r="4475">
          <cell r="C4475" t="str">
            <v>Программное обеспечение HSE для проектирования</v>
          </cell>
          <cell r="F4475"/>
        </row>
        <row r="4476">
          <cell r="C4476">
            <v>1094137</v>
          </cell>
          <cell r="F4476" t="str">
            <v>UPONOR HSE DESKTOP БЕССРОЧНАЯ. ВОДОСНАБЖЕНИЕ + ОТОПЛЕНИЕ/ОХЛАЖДЕНИЕ '1С</v>
          </cell>
        </row>
        <row r="4477">
          <cell r="C4477">
            <v>1094138</v>
          </cell>
          <cell r="F4477" t="str">
            <v>UPONOR HSE DESKTOP ОБНОВЛЕНИЕ С HSE 4. ВОДОСНАБЖЕНИЕ + ОТОПЛЕНИЕ/ОХЛАЖДЕНИЕ '1С</v>
          </cell>
        </row>
        <row r="4478">
          <cell r="C4478">
            <v>1094139</v>
          </cell>
          <cell r="F4478" t="str">
            <v>UPONOR HSE DESKTOP 1 ГОД. ВОДОСНАБЖЕНИЕ + ОТОПЛЕНИЕ/ОХЛАЖДЕНИЕ '1С</v>
          </cell>
        </row>
        <row r="4479">
          <cell r="C4479">
            <v>1094140</v>
          </cell>
          <cell r="F4479" t="str">
            <v>UPONOR HSE DESKTOP ОБНОВЛЕНИЕ ДО БЕССРОЧНОЙ. ВОДОСНАБЖЕНИЕ + ОТОПЛЕНИЕ/ОХЛАЖДЕНИЕ '1С</v>
          </cell>
        </row>
        <row r="4480">
          <cell r="C4480">
            <v>1094141</v>
          </cell>
          <cell r="F4480" t="str">
            <v>UPONOR HSE DESKTOP ПРОБНАЯ. ВОДОСНАБЖЕНИЕ + ОТОПЛЕНИЕ/ОХЛАЖДЕНИЕ '1С</v>
          </cell>
        </row>
        <row r="4481">
          <cell r="C4481">
            <v>1094142</v>
          </cell>
          <cell r="F4481" t="str">
            <v>UPONOR HSE DESKTOP БЕССРОЧНАЯ. ВОДОСНАБЖЕНИЕ '1С</v>
          </cell>
        </row>
        <row r="4482">
          <cell r="C4482">
            <v>1094143</v>
          </cell>
          <cell r="F4482" t="str">
            <v>UPONOR HSE DESKTOP ОБНОВЛЕНИЕ С HSE 4. ВОДОСНАБЖЕНИЕ '1С</v>
          </cell>
        </row>
        <row r="4483">
          <cell r="C4483">
            <v>1094144</v>
          </cell>
          <cell r="F4483" t="str">
            <v>UPONOR HSE DESKTOP ОБНОВЛЕНИЕ ВОДОСНАБЖЕНИЕ ДО ВОДОСНАБЖЕНИЕ + ОТОПЛЕНИЕ/ОХЛАЖДЕНИЕ '1С</v>
          </cell>
        </row>
        <row r="4484">
          <cell r="C4484">
            <v>1095006</v>
          </cell>
          <cell r="F4484" t="str">
            <v>UPONOR HSE DESKTOP ПРОБНАЯ. ВОДОСНАБЖЕНИЕ '1С</v>
          </cell>
        </row>
        <row r="4485">
          <cell r="C4485">
            <v>1094145</v>
          </cell>
          <cell r="F4485" t="str">
            <v>UPONOR HSE DESKTOP БЕССРОЧНАЯ. ОТОПЛЕНИЕ/ОХЛАЖДЕНИЕ '1С</v>
          </cell>
        </row>
        <row r="4486">
          <cell r="C4486">
            <v>1094146</v>
          </cell>
          <cell r="F4486" t="str">
            <v>UPONOR HSE DESKTOP ОБНОВЛЕНИЕ С HSE 4. ОТОПЛЕНИЕ/ОХЛАЖДЕНИЕ '1С</v>
          </cell>
        </row>
        <row r="4487">
          <cell r="C4487">
            <v>1094294</v>
          </cell>
          <cell r="F4487" t="str">
            <v>UPONOR HSE DESKTOP 1 ГОД. ОТОПЛЕНИЕ/ОХЛАЖДЕНИЕ '1С</v>
          </cell>
        </row>
        <row r="4488">
          <cell r="C4488">
            <v>1094298</v>
          </cell>
          <cell r="F4488" t="str">
            <v>UPONOR HSE DESKTOP ОБНОВЛЕНИЕ ДО БЕССРОЧНОЙ. ОТОПЛЕНИЕ/ОХЛАЖДЕНИЕ '1С</v>
          </cell>
        </row>
        <row r="4489">
          <cell r="C4489">
            <v>1094147</v>
          </cell>
          <cell r="F4489" t="str">
            <v>UPONOR HSE DESKTOP ОБНОВЛЕНИЕ ОТОПЛЕНИЕ ДО ВОДОСНАБЖЕНИЕ + ОТОПЛЕНИЕ/ОХЛАЖДЕНИЕ '1С</v>
          </cell>
        </row>
        <row r="4490">
          <cell r="C4490">
            <v>1094585</v>
          </cell>
          <cell r="F4490" t="str">
            <v>UPONOR HSE DESKTOP ПРОБНАЯ. ОТОПЛЕНИЕ/ОХЛАЖДЕНИЕ '1С</v>
          </cell>
        </row>
        <row r="4491">
          <cell r="C4491">
            <v>1122128</v>
          </cell>
          <cell r="F4491" t="str">
            <v>UPONOR HSE DESKTOP БЕССРОЧНАЯ. ВОДОСНАБЖЕНИЕ + ОТОПЛЕНИЕ/ОХЛАЖДЕНИЕ + BIM '1С</v>
          </cell>
        </row>
        <row r="4492">
          <cell r="C4492">
            <v>1122129</v>
          </cell>
          <cell r="F4492" t="str">
            <v>UPONOR HSE DESKTOP ОБНОВЛЕНИЕ ОТОПЛЕНИЕ/ОХЛАЖДЕНИЕ + BIM ДО ВОДОСНАБЖЕНИЕ + ОТОПЛЕНИЕ/ОХЛАЖДЕНИЕ + BIM '1С</v>
          </cell>
        </row>
        <row r="4493">
          <cell r="C4493">
            <v>1122130</v>
          </cell>
          <cell r="F4493" t="str">
            <v>UPONOR HSE DESKTOP ОБНОВЛЕНИЕ ВОДОСНАБЖЕНИЕ + ОТОПЛЕНИЕ/ОХЛАЖДЕНИЕ ДО ВОДОСНАБЖЕНИЕ + ОТОПЛЕНИЕ/ОХЛАЖДЕНИЕ + BIM '1С</v>
          </cell>
        </row>
        <row r="4494">
          <cell r="C4494">
            <v>1122131</v>
          </cell>
          <cell r="F4494" t="str">
            <v>UPONOR HSE DESKTOP ОБНОВЛЕНИЕ С HSE 4. ВОДОСНАБЖЕНИЕ + ОТОПЛЕНИЕ/ОХЛАЖДЕНИЕ + BIM '1С</v>
          </cell>
        </row>
        <row r="4495">
          <cell r="C4495">
            <v>1122132</v>
          </cell>
          <cell r="F4495" t="str">
            <v>UPONOR HSE DESKTOP 1 ГОД. ВОДОСНАБЖЕНИЕ + ОТОПЛЕНИЕ/ОХЛАЖДЕНИЕ + BIM '1С</v>
          </cell>
        </row>
        <row r="4496">
          <cell r="C4496">
            <v>1122133</v>
          </cell>
          <cell r="F4496" t="str">
            <v>UPONOR HSE DESKTOP ОБНОВЛЕНИЕ 1 ГОД. ВОДОСНАБЖЕНИЕ + ОТОПЛЕНИЕ/ОХЛАЖДЕНИЕ ДО 1 ГОД. ВОДОСНАБЖЕНИЕ + ОТОПЛЕНИЕ/ОХЛАЖДЕНИЕ + BIM '1С</v>
          </cell>
        </row>
        <row r="4497">
          <cell r="C4497">
            <v>1122134</v>
          </cell>
          <cell r="F4497" t="str">
            <v>UPONOR HSE DESKTOP ОБНОВЛЕНИЕ 1 ГОД. ОТОПЛЕНИЕ/ОХЛАЖДЕНИЕ + BIM ДО 1 ГОД. ВОДОСНАБЖЕНИЕ + ОТОПЛЕНИЕ/ОХЛАЖДЕНИЕ + BIM '1С</v>
          </cell>
        </row>
        <row r="4498">
          <cell r="C4498">
            <v>1122135</v>
          </cell>
          <cell r="F4498" t="str">
            <v>UPONOR HSE DESKTOP ОБНОВЛЕНИЕ 1 ГОД. ОТОПЛЕНИЕ/ОХЛАЖДЕНИЕ ДО 1 ГОД. ВОДОСНАБЖЕНИЕ + ОТОПЛЕНИЕ/ОХЛАЖДЕНИЕ '1С</v>
          </cell>
        </row>
        <row r="4499">
          <cell r="C4499">
            <v>1122136</v>
          </cell>
          <cell r="F4499" t="str">
            <v>UPONOR HSE DESKTOP ПРОДЛЕНИЕ 1 ГОД. ВОДОСНАБЖЕНИЕ + ОТОПЛЕНИЕ/ОХЛАЖДЕНИЕ '1С</v>
          </cell>
        </row>
        <row r="4500">
          <cell r="C4500">
            <v>1122137</v>
          </cell>
          <cell r="F4500" t="str">
            <v>UPONOR HSE DESKTOP ПРОДЛЕНИЕ 1 ГОД. ВОДОСНАБЖЕНИЕ + ОТОПЛЕНИЕ/ОХЛАЖДЕНИЕ + BIM '1С</v>
          </cell>
        </row>
        <row r="4501">
          <cell r="C4501">
            <v>1122138</v>
          </cell>
          <cell r="F4501" t="str">
            <v>UPONOR HSE DESKTOP ОБНОВЛЕНИЕ ДО БЕССРОЧНОЙ. ВОДОСНАБЖЕНИЕ + ОТОПЛЕНИЕ/ОХЛАЖДЕНИЕ + BIM '1С</v>
          </cell>
        </row>
        <row r="4502">
          <cell r="C4502">
            <v>1122139</v>
          </cell>
          <cell r="F4502" t="str">
            <v>UPONOR HSE DESKTOP ПРОБНАЯ ВЕРСИЯ. 1 ГОД. ВОДОСНАБЖЕНИЕ + ОТОПЛЕНИЕ/ОХЛАЖДЕНИЕ + BIM '1С</v>
          </cell>
        </row>
        <row r="4503">
          <cell r="C4503">
            <v>1122140</v>
          </cell>
          <cell r="F4503" t="str">
            <v>UPONOR HSE DESKTOP УЧЕБНАЯ ВЕРСИЯ. 1 ГОД. ВОДОСНАБЖЕНИЕ + ОТОПЛЕНИЕ/ОХЛАЖДЕНИЕ + BIM '1С</v>
          </cell>
        </row>
        <row r="4504">
          <cell r="C4504">
            <v>1122141</v>
          </cell>
          <cell r="F4504" t="str">
            <v>UPONOR HSE DESKTOP БЕССРОЧНАЯ. ОТОПЛЕНИЕ/ОХЛАЖДЕНИЕ + BIM '1С</v>
          </cell>
        </row>
        <row r="4505">
          <cell r="C4505">
            <v>1122142</v>
          </cell>
          <cell r="F4505" t="str">
            <v>UPONOR HSE DESKTOP ОБНОВЛЕНИЕ ОТОПЛЕНИЕ/ОХЛАЖДЕНИЕ ДО ОТОПЛЕНИЕ/ОХЛАЖДЕНИЕ + BIM '1С</v>
          </cell>
        </row>
        <row r="4506">
          <cell r="C4506">
            <v>1122143</v>
          </cell>
          <cell r="F4506" t="str">
            <v>UPONOR HSE DESKTOP ОБНОВЛЕНИЕ С HSE 4. ОТОПЛЕНИЕ/ОХЛАЖДЕНИЕ + BIM '1С</v>
          </cell>
        </row>
        <row r="4507">
          <cell r="C4507">
            <v>1122144</v>
          </cell>
          <cell r="F4507" t="str">
            <v>UPONOR HSE DESKTOP 1 ГОД. ОТОПЛЕНИЕ/ОХЛАЖДЕНИЕ + BIM '1С</v>
          </cell>
        </row>
        <row r="4508">
          <cell r="C4508">
            <v>1122145</v>
          </cell>
          <cell r="F4508" t="str">
            <v>UPONOR HSE DESKTOP ОБНОВЛЕНИЕ 1 ГОД. ОТОПЛЕНИЕ/ОХЛАЖДЕНИЕ ДО 1 ГОД. ОТОПЛЕНИЕ/ОХЛАЖДЕНИЕ + BIM '1С</v>
          </cell>
        </row>
        <row r="4509">
          <cell r="C4509">
            <v>1122146</v>
          </cell>
          <cell r="F4509" t="str">
            <v>UPONOR HSE DESKTOP ПРОДЛЕНИЕ 1 ГОД. ОТОПЛЕНИЕ/ОХЛАЖДЕНИЕ '1С</v>
          </cell>
        </row>
        <row r="4510">
          <cell r="C4510">
            <v>1122147</v>
          </cell>
          <cell r="F4510" t="str">
            <v>UPONOR HSE DESKTOP ПРОДЛЕНИЕ 1 ГОД. ОТОПЛЕНИЕ/ОХЛАЖДЕНИЕ + BIM '1С</v>
          </cell>
        </row>
        <row r="4511">
          <cell r="C4511">
            <v>1122148</v>
          </cell>
          <cell r="F4511" t="str">
            <v>UPONOR HSE DESKTOP ОБНОВЛЕНИЕ ДО БЕССРОЧНОЙ. ОТОПЛЕНИЕ/ОХЛАЖДЕНИЕ + BIM '1С</v>
          </cell>
        </row>
        <row r="4512">
          <cell r="C4512" t="str">
            <v>Прочее оборудование</v>
          </cell>
          <cell r="F4512"/>
        </row>
        <row r="4513">
          <cell r="C4513">
            <v>1004081</v>
          </cell>
          <cell r="F4513" t="str">
            <v>ПРИБОР КОНТРОЛЯ СВАРОЧНОГО ПРОЦЕССА LDU МОДЕЛЬНЫЙ РЯД M09 '1С</v>
          </cell>
        </row>
        <row r="4514">
          <cell r="C4514">
            <v>1004111</v>
          </cell>
          <cell r="F4514" t="str">
            <v>СВАРОЧНАЯ МАШИНА БАЗОВАЯ EURO 160 '1С</v>
          </cell>
        </row>
        <row r="4515">
          <cell r="C4515">
            <v>1004114</v>
          </cell>
          <cell r="F4515" t="str">
            <v>СВАРОЧНАЯ МАШИНА БАЗОВАЯ PT 200 '1С</v>
          </cell>
        </row>
        <row r="4516">
          <cell r="C4516">
            <v>1004115</v>
          </cell>
          <cell r="F4516" t="str">
            <v>СВАРОЧНАЯ МАШИНА БАЗОВАЯ EURO 315 '1С</v>
          </cell>
        </row>
        <row r="4517">
          <cell r="C4517">
            <v>1004116</v>
          </cell>
          <cell r="F4517" t="str">
            <v>ГИДРОАГРЕГАТ PT250 '1С</v>
          </cell>
        </row>
        <row r="4518">
          <cell r="C4518">
            <v>1004154</v>
          </cell>
          <cell r="F4518" t="str">
            <v>ПЕРЕХОДНИКИ ДЛЯ ТРУБ Д.250ММ РТ355 ШИРОКИЕ '1С</v>
          </cell>
        </row>
        <row r="4519">
          <cell r="C4519">
            <v>1004155</v>
          </cell>
          <cell r="F4519" t="str">
            <v>ПЕРЕХОДНИКИ ДЛЯ ТРУБ Д.250ММ РТ355 УЗКИЕ '1С</v>
          </cell>
        </row>
        <row r="4520">
          <cell r="C4520">
            <v>1004157</v>
          </cell>
          <cell r="F4520" t="str">
            <v>ПЕРЕХОДНИКИ ДЛЯ ТРУБ Д.315ММ РТ355 '1С</v>
          </cell>
        </row>
        <row r="4521">
          <cell r="C4521">
            <v>1004158</v>
          </cell>
          <cell r="F4521" t="str">
            <v>ПЕРЕХОДНИКИ ДЛЯ ТРУБ Д.560ММ PT 630 '1С</v>
          </cell>
        </row>
        <row r="4522">
          <cell r="C4522">
            <v>1004159</v>
          </cell>
          <cell r="F4522" t="str">
            <v>ПЕРЕХОДНИКИ ДЛЯ ТРУБ Д.75ММ PT200 '1С</v>
          </cell>
        </row>
        <row r="4523">
          <cell r="C4523">
            <v>1004160</v>
          </cell>
          <cell r="F4523" t="str">
            <v>ПЕРЕХОДНИКИ ДЛЯ ТРУБ Д.90ММ PT200 '1С</v>
          </cell>
        </row>
        <row r="4524">
          <cell r="C4524">
            <v>1004161</v>
          </cell>
          <cell r="F4524" t="str">
            <v>ПЕРЕХОДНИКИ ДЛЯ ТРУБ Д.110ММ PT200 '1С</v>
          </cell>
        </row>
        <row r="4525">
          <cell r="C4525">
            <v>1004163</v>
          </cell>
          <cell r="F4525" t="str">
            <v>ПЕРЕХОДНИКИ ДЛЯ ТРУБ Д.250ММ PT315 УЗКИЕ '1С</v>
          </cell>
        </row>
        <row r="4526">
          <cell r="C4526">
            <v>1004164</v>
          </cell>
          <cell r="F4526" t="str">
            <v>ПЕРЕХОДНИКИ ДЛЯ ТРУБ Д.140ММ РТ250 '1С</v>
          </cell>
        </row>
        <row r="4527">
          <cell r="C4527">
            <v>1004167</v>
          </cell>
          <cell r="F4527" t="str">
            <v>ПЕРЕХОДНИКИ ДЛЯ ТРУБ Д.200ММ РТ250 '1С</v>
          </cell>
        </row>
        <row r="4528">
          <cell r="C4528">
            <v>1004168</v>
          </cell>
          <cell r="F4528" t="str">
            <v>ПЕРЕХОДНИКИ ДЛЯ ТРУБ Д.280ММ РТ315 '1Щ</v>
          </cell>
        </row>
        <row r="4529">
          <cell r="C4529">
            <v>1004170</v>
          </cell>
          <cell r="F4529" t="str">
            <v>ПЕРЕХОДНИКИ ДЛЯ ТРУБ Д.63ММ РТ250 '1С</v>
          </cell>
        </row>
        <row r="4530">
          <cell r="C4530">
            <v>1004171</v>
          </cell>
          <cell r="F4530" t="str">
            <v>ПЕРЕХОДНИКИ ДЛЯ ТРУБ Д.75ММ РТ250 '1С</v>
          </cell>
        </row>
        <row r="4531">
          <cell r="C4531">
            <v>1004173</v>
          </cell>
          <cell r="F4531" t="str">
            <v>ПЕРЕХОДНИКИ ДЛЯ ТРУБ Д.90ММ PT250 '1С</v>
          </cell>
        </row>
        <row r="4532">
          <cell r="C4532">
            <v>1004175</v>
          </cell>
          <cell r="F4532" t="str">
            <v>ПЕРЕХОДНИКИ ДЛЯ ТРУБ Д.63ММ PT200 '1С</v>
          </cell>
        </row>
        <row r="4533">
          <cell r="C4533">
            <v>1004184</v>
          </cell>
          <cell r="F4533" t="str">
            <v>ДЕРЖАТЕЛЬ ФЛАНЦЕВ-ПАТРУБКОВ 90-355ММ '1С</v>
          </cell>
        </row>
        <row r="4534">
          <cell r="C4534">
            <v>1004185</v>
          </cell>
          <cell r="F4534" t="str">
            <v>ДЕРЖАТЕЛЬ ФЛАНЦЕВ-ПАТРУБКОВ 200-500ММ '1С</v>
          </cell>
        </row>
        <row r="4535">
          <cell r="C4535">
            <v>1004186</v>
          </cell>
          <cell r="F4535" t="str">
            <v>ДЕРЖАТЕЛЬ ФЛАНЦЕВ-ПАТРУБКОВ 90-315ММ '1С</v>
          </cell>
        </row>
        <row r="4536">
          <cell r="C4536">
            <v>1004187</v>
          </cell>
          <cell r="F4536" t="str">
            <v>ДЕРЖАТЕЛЬ ФЛАНЦЕВ-ПАТРУБКОВ 63-200 ММ '1С</v>
          </cell>
        </row>
        <row r="4537">
          <cell r="C4537">
            <v>1004188</v>
          </cell>
          <cell r="F4537" t="str">
            <v>ДЕРЖАТЕЛЬ ФЛАНЦЕВ-ПАТРУБКОВ 63-250ММ '1С</v>
          </cell>
        </row>
        <row r="4538">
          <cell r="C4538" t="str">
            <v>Промо материалы</v>
          </cell>
          <cell r="F4538"/>
        </row>
        <row r="4539">
          <cell r="C4539">
            <v>1089905</v>
          </cell>
          <cell r="F4539" t="str">
            <v>UPONOR КОМБИНЕЗОН МОНТАЖНИКА 44-46/170-176 '1Ь</v>
          </cell>
        </row>
        <row r="4540">
          <cell r="C4540">
            <v>1008796</v>
          </cell>
          <cell r="F4540" t="str">
            <v>UPONOR КОМБИНЕЗОН МОНТАЖНИКА 44-46/182-188 '1Ь</v>
          </cell>
        </row>
        <row r="4541">
          <cell r="C4541">
            <v>1008797</v>
          </cell>
          <cell r="F4541" t="str">
            <v>UPONOR КОМБИНЕЗОН МОНТАЖНИКА 48-50/170-176 '1Ь</v>
          </cell>
        </row>
        <row r="4542">
          <cell r="C4542">
            <v>1008798</v>
          </cell>
          <cell r="F4542" t="str">
            <v>UPONOR КОМБИНЕЗОН МОНТАЖНИКА 48-50/182-188 '1Ь</v>
          </cell>
        </row>
        <row r="4543">
          <cell r="C4543">
            <v>1008799</v>
          </cell>
          <cell r="F4543" t="str">
            <v>UPONOR КОМБИНЕЗОН МОНТАЖНИКА 52-54/170-176 '1Ь</v>
          </cell>
        </row>
        <row r="4544">
          <cell r="C4544">
            <v>1008800</v>
          </cell>
          <cell r="F4544" t="str">
            <v>UPONOR КОМБИНЕЗОН МОНТАЖНИКА 52-54/182-188 '1Ь</v>
          </cell>
        </row>
        <row r="4545">
          <cell r="C4545">
            <v>1008801</v>
          </cell>
          <cell r="F4545" t="str">
            <v>UPONOR КОМБИНЕЗОН МОНТАЖНИКА 56-58/170-176 '1Ь</v>
          </cell>
        </row>
        <row r="4546">
          <cell r="C4546">
            <v>1008802</v>
          </cell>
          <cell r="F4546" t="str">
            <v>UPONOR КОМБИНЕЗОН МОНТАЖНИКА 56-58/182-188 '1Ь</v>
          </cell>
        </row>
        <row r="4547">
          <cell r="C4547">
            <v>1008803</v>
          </cell>
          <cell r="F4547" t="str">
            <v>UPONOR КОМБИНЕЗОН МОНТАЖНИКА 60-62/170-176 '1Ь</v>
          </cell>
        </row>
        <row r="4548">
          <cell r="C4548">
            <v>1008804</v>
          </cell>
          <cell r="F4548" t="str">
            <v>UPONOR КОМБИНЕЗОН МОНТАЖНИКА 60-62/182-188 '1Ь</v>
          </cell>
        </row>
        <row r="4549">
          <cell r="C4549">
            <v>1089907</v>
          </cell>
          <cell r="F4549" t="str">
            <v>UPONOR ЖИЛЕТ РАЗМЕР S '1Ь</v>
          </cell>
        </row>
        <row r="4550">
          <cell r="C4550">
            <v>1008805</v>
          </cell>
          <cell r="F4550" t="str">
            <v>UPONOR ЖИЛЕТ РАЗМЕР M '1Ь</v>
          </cell>
        </row>
        <row r="4551">
          <cell r="C4551">
            <v>1008806</v>
          </cell>
          <cell r="F4551" t="str">
            <v>UPONOR ЖИЛЕТ РАЗМЕР L '1Ь</v>
          </cell>
        </row>
        <row r="4552">
          <cell r="C4552">
            <v>1008807</v>
          </cell>
          <cell r="F4552" t="str">
            <v>UPONOR ЖИЛЕТ РАЗМЕР XL '1Ь</v>
          </cell>
        </row>
        <row r="4553">
          <cell r="C4553">
            <v>1008808</v>
          </cell>
          <cell r="F4553" t="str">
            <v>UPONOR ЖИЛЕТ РАЗМЕР 2XL '1Ь</v>
          </cell>
        </row>
        <row r="4554">
          <cell r="C4554">
            <v>1089908</v>
          </cell>
          <cell r="F4554" t="str">
            <v>UPONOR ТОЛСТОВКА РАЗМЕР S '1Ь</v>
          </cell>
        </row>
        <row r="4555">
          <cell r="C4555">
            <v>1008809</v>
          </cell>
          <cell r="F4555" t="str">
            <v>UPONOR ТОЛСТОВКА РАЗМЕР M '1Ь</v>
          </cell>
        </row>
        <row r="4556">
          <cell r="C4556">
            <v>1008810</v>
          </cell>
          <cell r="F4556" t="str">
            <v>UPONOR ТОЛСТОВКА РАЗМЕР L '1Ь</v>
          </cell>
        </row>
        <row r="4557">
          <cell r="C4557">
            <v>1008811</v>
          </cell>
          <cell r="F4557" t="str">
            <v>UPONOR ТОЛСТОВКА РАЗМЕР XL '1Ь</v>
          </cell>
        </row>
        <row r="4558">
          <cell r="C4558">
            <v>1008812</v>
          </cell>
          <cell r="F4558" t="str">
            <v>UPONOR ТОЛСТОВКА РАЗМЕР 2XL '1Ь</v>
          </cell>
        </row>
        <row r="4559">
          <cell r="C4559">
            <v>1089911</v>
          </cell>
          <cell r="F4559" t="str">
            <v>UPONOR ФУТБОЛКА РАЗМЕР S '1Ь</v>
          </cell>
        </row>
        <row r="4560">
          <cell r="C4560">
            <v>1008813</v>
          </cell>
          <cell r="F4560" t="str">
            <v>UPONOR ФУТБОЛКА РАЗМЕР M '1Ь</v>
          </cell>
        </row>
        <row r="4561">
          <cell r="C4561">
            <v>1008814</v>
          </cell>
          <cell r="F4561" t="str">
            <v>UPONOR ФУТБОЛКА РАЗМЕР L '1Ь</v>
          </cell>
        </row>
        <row r="4562">
          <cell r="C4562">
            <v>1008815</v>
          </cell>
          <cell r="F4562" t="str">
            <v>UPONOR ФУТБОЛКА РАЗМЕР XL '1Ь</v>
          </cell>
        </row>
        <row r="4563">
          <cell r="C4563">
            <v>1008816</v>
          </cell>
          <cell r="F4563" t="str">
            <v>UPONOR ФУТБОЛКА РАЗМЕР 2XL '1Ь</v>
          </cell>
        </row>
        <row r="4564">
          <cell r="C4564">
            <v>1004004</v>
          </cell>
          <cell r="F4564" t="str">
            <v>UPONOR СУМКА ДЛЯ МОНТАЖНИКОВ '1Ь</v>
          </cell>
        </row>
        <row r="4565">
          <cell r="C4565">
            <v>1004001</v>
          </cell>
          <cell r="F4565" t="str">
            <v>UPONOR КЕПКА ДЛЯ МОНТАЖНИКОВ '1Ь</v>
          </cell>
        </row>
        <row r="4566">
          <cell r="C4566">
            <v>1121128</v>
          </cell>
          <cell r="F4566" t="str">
            <v>UPONOR РЮКЗАК '1Ь</v>
          </cell>
        </row>
        <row r="4567">
          <cell r="C4567">
            <v>1089021</v>
          </cell>
          <cell r="F4567" t="str">
            <v>UPONOR RADI PIPE ТРУБА PROJECT PN10 16X2,2 БУХТА 200M '200Щ</v>
          </cell>
        </row>
        <row r="4568">
          <cell r="C4568">
            <v>1072622</v>
          </cell>
          <cell r="F4568" t="str">
            <v>UPONOR МУФТА ЭЛЕКТРОСВАРНАЯ Д. 225ММ ПЭ100 SDR17 '1C</v>
          </cell>
        </row>
        <row r="4569">
          <cell r="C4569">
            <v>1052125</v>
          </cell>
          <cell r="F4569" t="str">
            <v>UPONOR ФЛАНЦЕВЫЙ ПАТРУБОК ЛИТОЙ УДЛИНЕННЫЙ 200/225 PN10 ПЭ100 SDR17 '1C</v>
          </cell>
        </row>
        <row r="4570">
          <cell r="C4570">
            <v>1068665</v>
          </cell>
          <cell r="F4570" t="str">
            <v>UPONOR ФЛАНЕЦ ЧУГУННЫЙ 225-200 PN10 С ЭПОКСИДНЫМ ПОКРЫТИЕМ '1C</v>
          </cell>
        </row>
        <row r="4571">
          <cell r="C4571">
            <v>1066855</v>
          </cell>
          <cell r="F4571" t="str">
            <v>UPONOR ТРУБА WEHOLITE Д.1325/1200ММ SN4 ПЭ '1C</v>
          </cell>
        </row>
        <row r="4572">
          <cell r="C4572">
            <v>1066862</v>
          </cell>
          <cell r="F4572" t="str">
            <v>UPONOR ТРУБА WEHOLITE Д.1550/1400ММ SN4 ПЭ '1C</v>
          </cell>
        </row>
        <row r="4573">
          <cell r="C4573">
            <v>1053648</v>
          </cell>
          <cell r="F4573" t="str">
            <v>UPONOR УПЛОТНИТЕЛЬНОЕ КОЛЬЦО ДЛЯ ПВХ ТРУБ Д.200ММ '1С</v>
          </cell>
        </row>
        <row r="4574">
          <cell r="C4574">
            <v>1023569</v>
          </cell>
          <cell r="F4574" t="str">
            <v>UPONOR ТРУБА НАПОРНАЯ ДЛЯ ВОДОСНАБЖЕНИЯ 315X28,6 PN16 12M SDR11 PE100 '1C</v>
          </cell>
        </row>
        <row r="4575">
          <cell r="C4575">
            <v>1057328</v>
          </cell>
          <cell r="F4575" t="str">
            <v>UPONOR ТРУБА НАПОРНАЯ ДЛЯ ВОДОСНАБЖЕНИЯ 225 PN16 12M SDR11 PE100 '1C</v>
          </cell>
        </row>
        <row r="4576">
          <cell r="C4576">
            <v>1057324</v>
          </cell>
          <cell r="F4576" t="str">
            <v>UPONOR ТРУБА НАПОРНАЯ ДЛЯ ВОДОСНАБЖЕНИЯ 160 PN16 12M SDR11 PE100 '1C</v>
          </cell>
        </row>
        <row r="4577">
          <cell r="C4577">
            <v>1057319</v>
          </cell>
          <cell r="F4577" t="str">
            <v>UPONOR ТРУБА НАПОРНАЯ ДЛЯ ВОДОСНАБЖЕНИЯ 110 PN16 12M SDR11 PE100 '1C</v>
          </cell>
        </row>
        <row r="4578">
          <cell r="C4578">
            <v>1052298</v>
          </cell>
          <cell r="F4578" t="str">
            <v>UPONOR МУФТА ЭЛЕКТРОСВАРНАЯ ДЛЯ ТРУБ 400MM SDR11 PE100 40V '1C</v>
          </cell>
        </row>
        <row r="4579">
          <cell r="C4579">
            <v>1087001</v>
          </cell>
          <cell r="F4579" t="str">
            <v>UPONOR МУФТА ЭЛЕКТРОСВАРНАЯ ДЛЯ ТРУБ 315MM SDR11 PE100 40V '1C</v>
          </cell>
        </row>
        <row r="4580">
          <cell r="C4580">
            <v>1086998</v>
          </cell>
          <cell r="F4580" t="str">
            <v>UPONOR МУФТА ЭЛЕКТРОСВАРНАЯ ДЛЯ ТРУБ 225MM SDR11 PE100 40V '1C</v>
          </cell>
        </row>
        <row r="4581">
          <cell r="C4581">
            <v>1086995</v>
          </cell>
          <cell r="F4581" t="str">
            <v>UPONOR МУФТА ЭЛЕКТРОСВАРНАЯ ДЛЯ ТРУБ 160X9,5 ММ 40В '1C</v>
          </cell>
        </row>
        <row r="4582">
          <cell r="C4582">
            <v>1086992</v>
          </cell>
          <cell r="F4582" t="str">
            <v>UPONOR МУФТА ЭЛЕКТРОСВАРНАЯ ДЛЯ ТРУБ 110X6,6 ММ 40В '1C</v>
          </cell>
        </row>
        <row r="4583">
          <cell r="C4583">
            <v>1067099</v>
          </cell>
          <cell r="F4583" t="str">
            <v>UPONOR ТРУБА WEHOLITE  д.1300/1200ММ SN2 ПЭ '1C</v>
          </cell>
        </row>
        <row r="4584">
          <cell r="C4584">
            <v>1067101</v>
          </cell>
          <cell r="F4584" t="str">
            <v>UPONOR ТРУБА WEHOLITE д.1525/1400ММ SN2 ПЭ 'C</v>
          </cell>
        </row>
        <row r="4585">
          <cell r="C4585">
            <v>1067109</v>
          </cell>
          <cell r="F4585" t="str">
            <v>UPONOR ТРУБА WEHOLITE д.2175/2000ММ SN2 ПЭ '1C</v>
          </cell>
        </row>
        <row r="4586">
          <cell r="C4586">
            <v>1067110</v>
          </cell>
          <cell r="F4586" t="str">
            <v>UPONOR ТРУБА WEHOLITE д.2216/2000ММ SN4 ПЭ '1C</v>
          </cell>
        </row>
        <row r="4587">
          <cell r="C4587">
            <v>1000535</v>
          </cell>
          <cell r="F4587" t="str">
            <v>UPONOR WIRED 24V ТЕРМОСТАТ T-35 '1C</v>
          </cell>
        </row>
        <row r="4588">
          <cell r="C4588">
            <v>1058387</v>
          </cell>
          <cell r="F4588" t="str">
            <v>UPONOR WIRED 24V ТЕРМОСТАТ СО ШКАЛОЙ T-37 '1C</v>
          </cell>
        </row>
        <row r="4589">
          <cell r="C4589">
            <v>1066935</v>
          </cell>
          <cell r="F4589"/>
        </row>
        <row r="4590">
          <cell r="C4590">
            <v>1066936</v>
          </cell>
          <cell r="F4590"/>
        </row>
        <row r="4591">
          <cell r="C4591">
            <v>1066937</v>
          </cell>
          <cell r="F4591" t="str">
            <v>UPONOR WEHOPUTS 70 - УСТАНОВКА ДЛЯ ОЧИСТКИ СТОЧНЫХ ВОД '1У</v>
          </cell>
        </row>
        <row r="4592">
          <cell r="C4592">
            <v>1066938</v>
          </cell>
          <cell r="F4592"/>
        </row>
        <row r="4593">
          <cell r="C4593">
            <v>1066940</v>
          </cell>
          <cell r="F4593"/>
        </row>
        <row r="4594">
          <cell r="C4594">
            <v>1066941</v>
          </cell>
          <cell r="F4594"/>
        </row>
        <row r="4595">
          <cell r="C4595">
            <v>1066942</v>
          </cell>
          <cell r="F4595"/>
        </row>
        <row r="4596">
          <cell r="C4596">
            <v>1067824</v>
          </cell>
          <cell r="F4596" t="str">
            <v>UPONOR ГИБКИЙ ОДНОРАСТРУБНЫЙ ОТВОД 110ММ 0-90ГР SN8 ПЭ '1С</v>
          </cell>
        </row>
        <row r="4597">
          <cell r="C4597">
            <v>1057307</v>
          </cell>
          <cell r="F4597" t="str">
            <v>UPONOR ТРУБА НАПОРНАЯ ЧЕРНАЯ Д.500X19,1ММ PN6,3 ЧЕРНАЯ 12M SDR26 ПЭ100 '1C</v>
          </cell>
        </row>
        <row r="4598">
          <cell r="C4598">
            <v>1067022</v>
          </cell>
          <cell r="F4598" t="str">
            <v>UPONOR КРЫШКА ДЛЯ WEHOPUTS 5 -10 '1C</v>
          </cell>
        </row>
        <row r="4599">
          <cell r="C4599">
            <v>1057065</v>
          </cell>
          <cell r="F4599" t="str">
            <v>UPONOR ТРОЙНИК СЕГМЕНТНЫЙ Д.500Х500ММ 90ГР. SDR21 ПЭ100 '1C</v>
          </cell>
        </row>
        <row r="4600">
          <cell r="C4600">
            <v>1057063</v>
          </cell>
          <cell r="F4600" t="str">
            <v>UPONOR ОТВОД СЕГМЕНТНЫЙ Д.500ММ 90ГР. SDR21 ПЭ100 '1C</v>
          </cell>
        </row>
        <row r="4601">
          <cell r="C4601">
            <v>1046824</v>
          </cell>
          <cell r="F4601" t="str">
            <v>UPONOR ТРУБА НАПОРНАЯ ДЛЯ ВОДОСНАБЖЕНИЯ Д.200X11,9ММ PN10 12M SDR17 PE100 '1С</v>
          </cell>
        </row>
        <row r="4602">
          <cell r="C4602">
            <v>1069390</v>
          </cell>
          <cell r="F4602" t="str">
            <v>UPONOR WEHOLITE ТРУБА ДЛЯ КОЛОДЦА Д.650/600ММ 12М SN2 '1C</v>
          </cell>
        </row>
        <row r="4603">
          <cell r="C4603">
            <v>1067102</v>
          </cell>
          <cell r="F4603" t="str">
            <v xml:space="preserve">UPONOR WEHOLITE ТРУБА ДЛЯ КОЛОДЦА Д.1550/1400ММ SN4 '1C </v>
          </cell>
        </row>
        <row r="4604">
          <cell r="C4604">
            <v>1067100</v>
          </cell>
          <cell r="F4604" t="str">
            <v>UPONOR ТРУБА WEHOLITE ДЛЯ КОЛОДЦА Д.1325/1200ММ SN4 ПЭ '1C</v>
          </cell>
        </row>
        <row r="4605">
          <cell r="C4605">
            <v>1067095</v>
          </cell>
          <cell r="F4605" t="str">
            <v>UPONOR ТРУБА WEHOLITE ДЛЯ КОЛОДЦА  Д.866/800ММ SN2 ПЭ '1C</v>
          </cell>
        </row>
        <row r="4606">
          <cell r="C4606">
            <v>1000786</v>
          </cell>
          <cell r="F4606" t="str">
            <v>UPONOR UVS ТРУБА С РАСТРУБОМ  1125/1000ММ ПЭ (СПЕЦ ДЛИНА) ГОЛУБАЯ '1С</v>
          </cell>
        </row>
        <row r="4607">
          <cell r="C4607">
            <v>1000787</v>
          </cell>
          <cell r="F4607" t="str">
            <v>UPONOR UVS ТРУБА С РАСТРУБОМ  1125/1000ММ ПЭ 6М ГОЛУБАЯ '1С</v>
          </cell>
        </row>
        <row r="4608">
          <cell r="C4608">
            <v>1000788</v>
          </cell>
          <cell r="F4608" t="str">
            <v>UPONOR UVS ОТВОД РАСТРУБНЫЙ Д.1000ММ 90ГР ПЭ ГОЛУБОЙ '1С</v>
          </cell>
        </row>
        <row r="4609">
          <cell r="C4609">
            <v>1000789</v>
          </cell>
          <cell r="F4609" t="str">
            <v>UPONOR UVS ОТВОД РАСТРУБНЫЙ Д.1000ММ 45ГР ПЭ ГОЛУБОЙ '1С</v>
          </cell>
        </row>
        <row r="4610">
          <cell r="C4610">
            <v>1000797</v>
          </cell>
          <cell r="F4610" t="str">
            <v>UPONOR UVS ОТВОД РАСТРУБНЫЙ Д.1000ММ 30ГР ПЭ ГОЛУБОЙ '1С</v>
          </cell>
        </row>
        <row r="4611">
          <cell r="C4611">
            <v>1051436</v>
          </cell>
          <cell r="F4611" t="str">
            <v>UPONOR UVS ТРУБА С РАСТРУБОМ  1370/1200 ПЭ 2М ГОЛУБАЯ '1С</v>
          </cell>
        </row>
        <row r="4612">
          <cell r="C4612">
            <v>1051442</v>
          </cell>
          <cell r="F4612" t="str">
            <v>UPONOR UVS ТРУБА С РАСТРУБОМ  1370/1200 ПЭ 4М ГОЛУБАЯ '1С</v>
          </cell>
        </row>
        <row r="4613">
          <cell r="C4613">
            <v>1051453</v>
          </cell>
          <cell r="F4613" t="str">
            <v>UPONOR UVS ТРУБА С РАСТРУБОМ 1370/1200 ПЭ 6М ГОЛУБАЯ '1С</v>
          </cell>
        </row>
        <row r="4614">
          <cell r="C4614">
            <v>1051507</v>
          </cell>
          <cell r="F4614" t="str">
            <v>UPONOR UVS ОТВОД РАСТРУБНЫЙ Д.1200ММ 90ГР ПЭ ГОЛУБОЙ '1С</v>
          </cell>
        </row>
        <row r="4615">
          <cell r="C4615">
            <v>1051503</v>
          </cell>
          <cell r="F4615" t="str">
            <v>UPONOR UVS ОТВОД РАСТРУБНЫЙ Д.1200ММ 45ГР ПЭ ГОЛУБОЙ '1С</v>
          </cell>
        </row>
        <row r="4616">
          <cell r="C4616">
            <v>1051499</v>
          </cell>
          <cell r="F4616" t="str">
            <v>UPONOR UVS ОТВОД РАСТРУБНЫЙ Д.1200ММ 30ГР ПЭ ГОЛУБОЙ '1С</v>
          </cell>
        </row>
        <row r="4617">
          <cell r="C4617">
            <v>1054909</v>
          </cell>
          <cell r="F4617" t="str">
            <v>UPONOR UVS МУФТА ПРОХОДНАЯ Д.1000ММ ПЭ ГОЛУБАЯ '1С</v>
          </cell>
        </row>
        <row r="4618">
          <cell r="C4618">
            <v>1054910</v>
          </cell>
          <cell r="F4618" t="str">
            <v>UPONOR UVS МУФТА ПРОХОДНАЯ Д.1200ММ ПЭ ГОЛУБАЯ '1С</v>
          </cell>
        </row>
        <row r="4619">
          <cell r="C4619">
            <v>1104803</v>
          </cell>
          <cell r="F4619" t="str">
            <v>UPONOR UVS ТРУБА С РАСТРУБОМ  560/493ММ ПЭ 6М ГОЛУБАЯ '1C</v>
          </cell>
        </row>
        <row r="4620">
          <cell r="C4620">
            <v>1051471</v>
          </cell>
          <cell r="F4620" t="str">
            <v>UPONOR UVS ОТВОД РАСТРУБНЫЙ Д.500ММ 45ГР ПЭ ГОЛУБОЙ '1С</v>
          </cell>
        </row>
        <row r="4621">
          <cell r="C4621">
            <v>1095223</v>
          </cell>
          <cell r="F4621" t="str">
            <v>UPONOR UVS КОЛПАК ПРИТОЧНО-ВЫТЯЖНОЙ ШАХТЫ (КОМБ.)  800  ЛАКИРОВАННЫЙ '1С</v>
          </cell>
        </row>
        <row r="4622">
          <cell r="C4622">
            <v>1057650</v>
          </cell>
          <cell r="F4622" t="str">
            <v>UPONOR UVS ПРИТОЧНО-ВЫТЯЖНАЯ ШАХТА (КОМБ.) 800 4,15M PE '1С</v>
          </cell>
        </row>
        <row r="4623">
          <cell r="C4623">
            <v>1052856</v>
          </cell>
          <cell r="F4623" t="str">
            <v>UPONOR РЕЗИНОВОЕ КОЛЬЦО Д.200 226/16/50 ММ '1С</v>
          </cell>
        </row>
        <row r="4624">
          <cell r="C4624">
            <v>1050364</v>
          </cell>
          <cell r="F4624" t="str">
            <v>UPONOR  ULTRA RIB 2  КОЛЬЦО УПЛОТНИТЕЛЬНОЕ 560ММ '1С</v>
          </cell>
        </row>
        <row r="4625">
          <cell r="C4625">
            <v>1051486</v>
          </cell>
          <cell r="F4625" t="str">
            <v>UPONOR UVS ЗАГЛУШКА Д.500ММ ПЭ ГОЛУБАЯ '1С</v>
          </cell>
        </row>
        <row r="4626">
          <cell r="C4626">
            <v>1084569</v>
          </cell>
          <cell r="F4626" t="str">
            <v>UPONOR Q&amp;E РУЧНОЙ ИНСТРУМЕНТ РАСШИРИТЕЛЬНЫЙ С ГОЛОВКАМИ 16X2,0/16X2,2/20X2,8 '1Щ</v>
          </cell>
        </row>
        <row r="4627">
          <cell r="C4627">
            <v>1067005</v>
          </cell>
          <cell r="F4627" t="str">
            <v>UPONOR ТРУБОПРОВОД ХИМИЧЕСКОГО РЕАГЕНТА 280ММ WP 5-2 '1П</v>
          </cell>
        </row>
        <row r="4628">
          <cell r="C4628">
            <v>1023574</v>
          </cell>
          <cell r="F4628" t="str">
            <v>UPONOR ТРУБА НАПОРНАЯ ДЛЯ ВОДОСНАБЖЕНИЯ Д.400Х36,3ММ PN16 SDR11 ПЭ100 СПЕЦ. ДЛИНА  '1Щ</v>
          </cell>
        </row>
        <row r="4629">
          <cell r="C4629">
            <v>1023563</v>
          </cell>
          <cell r="F4629" t="str">
            <v>UPONOR ТРУБА НАПОРНАЯ ДЛЯ ВОДОСНАБЖЕНИЯ Д.160Х14,6ММ PN16 SDR11 ПЭ100 СПЕЦ. ДЛИНА '1C</v>
          </cell>
        </row>
        <row r="4630">
          <cell r="C4630">
            <v>1072592</v>
          </cell>
          <cell r="F4630" t="str">
            <v>UPONOR ФЛАНЕЦ-ПАТРУБОК ЛИТОЙ УДЛИНЕННЫЙ Д.400ММ PN16 SDR11 ПЭ100 '1C</v>
          </cell>
        </row>
        <row r="4631">
          <cell r="C4631">
            <v>1052213</v>
          </cell>
          <cell r="F4631" t="str">
            <v>UPONOR ФЛАНЕЦ-ПАТРУБОК ЛИТОЙ УДЛИНЕННЫЙ Д.300/315ММ PN16 SDR11 ПЭ100 '1C</v>
          </cell>
        </row>
        <row r="4632">
          <cell r="C4632">
            <v>1052210</v>
          </cell>
          <cell r="F4632" t="str">
            <v>UPONOR ФЛАНЕЦ-ПАТРУБОК ЛИТОЙ УДЛИНЕННЫЙ Д.200/225ММ PN16 SDR11 ПЭ100 '1C</v>
          </cell>
        </row>
        <row r="4633">
          <cell r="C4633">
            <v>1068686</v>
          </cell>
          <cell r="F4633" t="str">
            <v>UPONOR ФЛАНЕЦ ЧУГУННЫЙ Д.400/400ММ PN16 С ЭПОКСИДНЫМ ПОКРЫТИЕМ '1C</v>
          </cell>
        </row>
        <row r="4634">
          <cell r="C4634">
            <v>1068684</v>
          </cell>
          <cell r="F4634" t="str">
            <v>UPONOR ФЛАНЕЦ ЧУГУННЫЙ Д.315/300ММ PN16 С ЭПОКСИДНЫМ ПОКРЫТИЕМ '1C</v>
          </cell>
        </row>
        <row r="4635">
          <cell r="C4635">
            <v>1068681</v>
          </cell>
          <cell r="F4635" t="str">
            <v>UPONOR ФЛАНЕЦ ЧУГУННЫЙ Д.225/200ММ PN16 С ЭПОКСИДНЫМ ПОКРЫТИЕМ '1C</v>
          </cell>
        </row>
        <row r="4636">
          <cell r="C4636">
            <v>1069894</v>
          </cell>
          <cell r="F4636" t="str">
            <v>UPONOR WEHOPUTS 5-20 ВЕНТИЛЯЦИОННАЯ ТРУБА - ДЕРЖАТЕЛЬ СИГНАЛЬНОЙ ЛАМПЫ '1П</v>
          </cell>
        </row>
        <row r="4637">
          <cell r="C4637">
            <v>1071841</v>
          </cell>
          <cell r="F4637" t="str">
            <v>UPONOR ТРУБА КАНАЛИЗАЦИОННАЯ БЕЗ РАСТРУБА Д.110ММ 0.97М ПП СЕРАЯ '1П</v>
          </cell>
        </row>
        <row r="4638">
          <cell r="C4638">
            <v>1054144</v>
          </cell>
          <cell r="F4638" t="str">
            <v>ВИНТ A4 M5X30 '1П</v>
          </cell>
        </row>
        <row r="4639">
          <cell r="C4639">
            <v>1066964</v>
          </cell>
          <cell r="F4639" t="str">
            <v>UPONOR WEHOPUTS ФИЛЬТРОЭЛЕМЕНТ ZAF40 '1П</v>
          </cell>
        </row>
        <row r="4640">
          <cell r="C4640">
            <v>1067098</v>
          </cell>
          <cell r="F4640" t="str">
            <v>UPONOR ТРУБА WEHOLITE д.1125/1000ММ SN4 ПЭ '1С</v>
          </cell>
        </row>
        <row r="4641">
          <cell r="C4641">
            <v>1067097</v>
          </cell>
          <cell r="F4641" t="str">
            <v>UPONOR ТРУБА WEHOLITE д.1088/1000ММ SN2 ПЭ '1С</v>
          </cell>
        </row>
        <row r="4642">
          <cell r="C4642">
            <v>1051437</v>
          </cell>
          <cell r="F4642" t="str">
            <v>UPONOR UVS ТРУБА С РАСТРУБОМ 1780/1600 ПЭ 2М ГОЛУБАЯ '1С</v>
          </cell>
        </row>
        <row r="4643">
          <cell r="C4643">
            <v>1055000</v>
          </cell>
          <cell r="F4643" t="str">
            <v>UPONOR UVS ШУМОГЛУШИТЕЛЬ 1200  ПЭ '1С</v>
          </cell>
        </row>
        <row r="4644">
          <cell r="C4644">
            <v>1057654</v>
          </cell>
          <cell r="F4644" t="str">
            <v>UPONOR UVS ШУМОГЛУШИТЕЛЬ 1600  ПЭ '1С</v>
          </cell>
        </row>
        <row r="4645">
          <cell r="C4645">
            <v>1050593</v>
          </cell>
          <cell r="F4645" t="str">
            <v>UPONOR МУФТА КАНАЛИЗАЦИОННАЯ НАДВИЖНАЯ Д.200ММ ПВХ '1С</v>
          </cell>
        </row>
        <row r="4646">
          <cell r="C4646">
            <v>1051454</v>
          </cell>
          <cell r="F4646" t="str">
            <v>UPONOR UVS ТРУБА 1780/1600 ПЭ 6М ГОЛУБАЯ '1С</v>
          </cell>
        </row>
        <row r="4647">
          <cell r="C4647">
            <v>1051508</v>
          </cell>
          <cell r="F4647" t="str">
            <v>UPONOR UVS ОТВОД Д.1600ММ 90ГР ПЭ ГОЛУБОЙ '1С</v>
          </cell>
        </row>
        <row r="4648">
          <cell r="C4648">
            <v>1005395</v>
          </cell>
          <cell r="F4648" t="str">
            <v>UPONOR ЗАГЛУШКА 16MM '1Щ</v>
          </cell>
        </row>
        <row r="4649">
          <cell r="C4649">
            <v>1005405</v>
          </cell>
          <cell r="F4649" t="str">
            <v>UPONOR CONTEC ON КАРКАС '40С</v>
          </cell>
        </row>
        <row r="4650">
          <cell r="C4650">
            <v>1007049</v>
          </cell>
          <cell r="F4650" t="str">
            <v>UPONOR CONTEC ON ФИБРОБЕТОННЫЙ БАШМАК '1000С</v>
          </cell>
        </row>
        <row r="4651">
          <cell r="C4651">
            <v>1055555</v>
          </cell>
          <cell r="F4651" t="str">
            <v>UPONOR ВХОДЯЩИЙ ПАТРУБОК РАСПРЕДЕЛИТЕЛЬНОГО КОЛОДЦА '1С</v>
          </cell>
        </row>
        <row r="4652">
          <cell r="C4652">
            <v>1090730</v>
          </cell>
          <cell r="F4652" t="str">
            <v>UPONOR VARIO НАБОР КРАНОВ ДЛЯ ПОДКЛЮЧЕНИЯ ТЕПЛОСЧЁТЧИКА G3/4" 110MM '1С</v>
          </cell>
        </row>
        <row r="4653">
          <cell r="C4653">
            <v>1072152</v>
          </cell>
          <cell r="F4653" t="str">
            <v>UPONOR AQUA PIPE ТРУБА В КОЖУХЕ БЕЛОМ С КРАСНОЙ ПОЛОСОЙ 15X2,5 28/23 БУХТА 50M '50С</v>
          </cell>
        </row>
        <row r="4654">
          <cell r="C4654">
            <v>1072153</v>
          </cell>
          <cell r="F4654" t="str">
            <v>UPONOR AQUA PIPE ТРУБА В КОЖУХЕ БЕЛОМ С СИНЕЙ ПОЛОСОЙ 15X2,5 28/23 БУХТА 50M '50С</v>
          </cell>
        </row>
        <row r="4655">
          <cell r="C4655">
            <v>1086212</v>
          </cell>
          <cell r="F4655" t="str">
            <v>UPONOR SMART AQUA PLUS ВОДОРОЗЕТКА M7A NKB DR PEX 15X2,5-RP1/2"ВР '50С</v>
          </cell>
        </row>
        <row r="4656">
          <cell r="C4656">
            <v>1034001</v>
          </cell>
          <cell r="F4656" t="str">
            <v>UPONOR AQUA PLUS КОЛЛЕКТОР С НАРУЖНОЙ РЕЗЬБОЙ WTR DR G3/4"НР/НГ 2XG1/2"НР Ц/Ц50MM '25С</v>
          </cell>
        </row>
        <row r="4657">
          <cell r="C4657">
            <v>1034002</v>
          </cell>
          <cell r="F4657" t="str">
            <v>UPONOR AQUA PLUS КОЛЛЕКТОР С НАРУЖНОЙ РЕЗЬБОЙ WTR DR G3/4"НР/НГ 3XG1/2"НР Ц/Ц50MM '20С</v>
          </cell>
        </row>
        <row r="4658">
          <cell r="C4658">
            <v>1067731</v>
          </cell>
          <cell r="F4658" t="str">
            <v>UPONOR FPL-X ЗАЖИМНОЙ АДАПТЕР PEX DR 15X2,5-G1/2"ВР '10С</v>
          </cell>
        </row>
        <row r="4659">
          <cell r="C4659">
            <v>1026916</v>
          </cell>
          <cell r="F4659" t="str">
            <v>UPONOR ЗАПАСНОЕ КОЛЬЦО ДЛЯ ЗАЖИМНОГО АДАПТЕРА '100П</v>
          </cell>
        </row>
        <row r="4660">
          <cell r="C4660">
            <v>1086666</v>
          </cell>
          <cell r="F4660" t="str">
            <v>UPONOR ГОРЛОВИНА ДЛЯ СЕПТИКА 2,4M3 1,2M '1С</v>
          </cell>
        </row>
        <row r="4661">
          <cell r="C4661">
            <v>1057152</v>
          </cell>
          <cell r="F4661" t="str">
            <v>UPONOR UVS ПРИТОЧНО-ВЫТЯЖНАЯ ШАХТА 1200 4,187M PE '1С</v>
          </cell>
        </row>
        <row r="4662">
          <cell r="C4662">
            <v>1095199</v>
          </cell>
          <cell r="F4662" t="str">
            <v>UPONOR UVS КОЛПАК ВЫТЯЖНОЙ ШАХТЫ 1200 '1С</v>
          </cell>
        </row>
        <row r="4663">
          <cell r="C4663">
            <v>1095209</v>
          </cell>
          <cell r="F4663" t="str">
            <v>UPONOR UVS КОЛПАК ВЫТЯЖНОЙ ШАХТЫ 1200 ЛАКИРОВАННЫЙ '1С</v>
          </cell>
        </row>
        <row r="4664">
          <cell r="C4664">
            <v>1036217</v>
          </cell>
          <cell r="F4664" t="str">
            <v>UPONOR ЗАЩИТНЫЙ КОЛПАЧОК, 18 MM '1000С</v>
          </cell>
        </row>
        <row r="4665">
          <cell r="C4665">
            <v>1051476</v>
          </cell>
          <cell r="F4665" t="str">
            <v>UPONOR UVS ОТВОД РАСТРУБНЫЙ Д.500ММ 30ГР ПП ГОЛУБОЙ '1С</v>
          </cell>
        </row>
        <row r="4666">
          <cell r="C4666">
            <v>1092350</v>
          </cell>
          <cell r="F4666" t="str">
            <v>UPONOR VARIO S MANIFOLD FM 17X3/4 EURO</v>
          </cell>
        </row>
        <row r="4667">
          <cell r="C4667">
            <v>1092351</v>
          </cell>
          <cell r="F4667" t="str">
            <v>UPONOR VARIO S MANIFOLD FM 18X3/4 EURO</v>
          </cell>
        </row>
        <row r="4668">
          <cell r="C4668">
            <v>1092352</v>
          </cell>
          <cell r="F4668" t="str">
            <v>UPONOR VARIO S MANIFOLD FM 19X3/4 EURO</v>
          </cell>
        </row>
        <row r="4669">
          <cell r="C4669">
            <v>1092353</v>
          </cell>
          <cell r="F4669" t="str">
            <v>UPONOR VARIO S MANIFOLD FM 20X3/4 EURO</v>
          </cell>
        </row>
        <row r="4670">
          <cell r="C4670">
            <v>1092354</v>
          </cell>
          <cell r="F4670" t="str">
            <v>UPONOR VARIO S MANIFOLD LS 17X3/4 EURO</v>
          </cell>
        </row>
        <row r="4671">
          <cell r="C4671">
            <v>1092355</v>
          </cell>
          <cell r="F4671" t="str">
            <v>UPONOR VARIO S MANIFOLD LS 18X3/4 EURO</v>
          </cell>
        </row>
        <row r="4672">
          <cell r="C4672">
            <v>1092356</v>
          </cell>
          <cell r="F4672" t="str">
            <v>UPONOR VARIO S MANIFOLD LS 19X3/4 EURO</v>
          </cell>
        </row>
        <row r="4673">
          <cell r="C4673">
            <v>1092357</v>
          </cell>
          <cell r="F4673" t="str">
            <v>UPONOR VARIO S MANIFOLD LS 20X3/4 EURO</v>
          </cell>
        </row>
        <row r="4674">
          <cell r="C4674">
            <v>1085944</v>
          </cell>
          <cell r="F4674" t="str">
            <v>UPONOR VARIO M MANIFOLD WITH FLOWMETER FM 2X G3/4 EURO</v>
          </cell>
        </row>
        <row r="4675">
          <cell r="C4675">
            <v>1085945</v>
          </cell>
          <cell r="F4675" t="str">
            <v>UPONOR VARIO M MANIFOLD WITH FLOWMETER FM 3X G3/4 EURO</v>
          </cell>
        </row>
        <row r="4676">
          <cell r="C4676">
            <v>1085946</v>
          </cell>
          <cell r="F4676" t="str">
            <v>UPONOR VARIO M MANIFOLD WITH FLOWMETER FM 4X G3/4 EURO</v>
          </cell>
        </row>
        <row r="4677">
          <cell r="C4677">
            <v>1085947</v>
          </cell>
          <cell r="F4677" t="str">
            <v>UPONOR VARIO M MANIFOLD WITH FLOWMETER FM 5X G3/4 EURO</v>
          </cell>
        </row>
        <row r="4678">
          <cell r="C4678">
            <v>1085948</v>
          </cell>
          <cell r="F4678" t="str">
            <v>UPONOR VARIO M MANIFOLD WITH FLOWMETER FM 6X G3/4 EURO</v>
          </cell>
        </row>
        <row r="4679">
          <cell r="C4679">
            <v>1085949</v>
          </cell>
          <cell r="F4679" t="str">
            <v>UPONOR VARIO M MANIFOLD WITH FLOWMETER FM 7X G3/4 EURO</v>
          </cell>
        </row>
        <row r="4680">
          <cell r="C4680">
            <v>1085950</v>
          </cell>
          <cell r="F4680" t="str">
            <v>UPONOR VARIO M MANIFOLD WITH FLOWMETER FM 8X G3/4 EURO</v>
          </cell>
        </row>
        <row r="4681">
          <cell r="C4681">
            <v>1085951</v>
          </cell>
          <cell r="F4681" t="str">
            <v>UPONOR VARIO M MANIFOLD WITH FLOWMETER FM 9X G3/4 EURO</v>
          </cell>
        </row>
        <row r="4682">
          <cell r="C4682">
            <v>1085952</v>
          </cell>
          <cell r="F4682" t="str">
            <v>UPONOR VARIO M MANIFOLD WITH FLOWMETER FM 10X G3/4 EURO</v>
          </cell>
        </row>
        <row r="4683">
          <cell r="C4683">
            <v>1086250</v>
          </cell>
          <cell r="F4683" t="str">
            <v>UPONOR VARIO M MANIFOLD WITH FLOWMETER FM 11X G3/4 EURO</v>
          </cell>
        </row>
        <row r="4684">
          <cell r="C4684">
            <v>1086251</v>
          </cell>
          <cell r="F4684" t="str">
            <v>UPONOR VARIO M MANIFOLD WITH FLOWMETER FM 12X G3/4 EURO</v>
          </cell>
        </row>
        <row r="4685">
          <cell r="C4685">
            <v>1087129</v>
          </cell>
          <cell r="F4685" t="str">
            <v>UPONOR VARIO M MANIFOLD WITH FLOWMETER FM 13X G3/4 EURO</v>
          </cell>
        </row>
        <row r="4686">
          <cell r="C4686">
            <v>1087130</v>
          </cell>
          <cell r="F4686" t="str">
            <v>UPONOR VARIO M MANIFOLD WITH FLOWMETER FM 14X G3/4 EURO</v>
          </cell>
        </row>
        <row r="4687">
          <cell r="C4687">
            <v>1087131</v>
          </cell>
          <cell r="F4687" t="str">
            <v>UPONOR VARIO M MANIFOLD WITH FLOWMETER FM 15X G3/4 EURO</v>
          </cell>
        </row>
        <row r="4688">
          <cell r="C4688">
            <v>1000117</v>
          </cell>
          <cell r="F4688" t="str">
            <v>UPONOR UNI-X COMPRESSION ADAPTER MLC RED 14-3/4"FT EURO</v>
          </cell>
        </row>
        <row r="4689">
          <cell r="C4689">
            <v>1044416</v>
          </cell>
          <cell r="F4689" t="str">
            <v xml:space="preserve">UPONOR CONNECTION 3/4" horizontal (ball valve wo seiling) </v>
          </cell>
        </row>
        <row r="4690">
          <cell r="C4690">
            <v>1044415</v>
          </cell>
          <cell r="F4690" t="str">
            <v>UPONOR CONNECTION 3/4" Vertikal (ball valve wo seiling)</v>
          </cell>
        </row>
        <row r="4691">
          <cell r="C4691">
            <v>1044414</v>
          </cell>
          <cell r="F4691" t="str">
            <v>UPONOR HM CONNECTION 3/4", horizontal UHE-WMZ-SK-D</v>
          </cell>
        </row>
        <row r="4692">
          <cell r="C4692">
            <v>1044413</v>
          </cell>
          <cell r="F4692" t="str">
            <v>UPONOR HM CONNECTION  3/4", vertikal UVE-WMZ-SK-D</v>
          </cell>
        </row>
        <row r="4693">
          <cell r="C4693">
            <v>1021830</v>
          </cell>
          <cell r="F4693" t="str">
            <v>UPONOR SPI VARIO BALANCING VALVE G1 - RP1  SUPPLY</v>
          </cell>
        </row>
        <row r="4694">
          <cell r="C4694">
            <v>1021748</v>
          </cell>
          <cell r="F4694" t="str">
            <v>UPONOR HYCOCON STATIC 3/4"</v>
          </cell>
        </row>
        <row r="4695">
          <cell r="C4695">
            <v>1044417</v>
          </cell>
          <cell r="F4695" t="str">
            <v>UPONOR DYNAMIC BALANCING DN 20 ASV-PV</v>
          </cell>
        </row>
        <row r="4696">
          <cell r="C4696">
            <v>1044418</v>
          </cell>
          <cell r="F4696" t="str">
            <v>UPONOR DYNAMIC BALANCING DN 20 ASV-M</v>
          </cell>
        </row>
        <row r="4697">
          <cell r="C4697">
            <v>1021777</v>
          </cell>
          <cell r="F4697" t="str">
            <v>UPONOR MAGNETIC BOLT (Set = 2 pcs)</v>
          </cell>
        </row>
        <row r="4698">
          <cell r="C4698">
            <v>1021778</v>
          </cell>
          <cell r="F4698" t="str">
            <v>UPONOR LEVEL LIBELLA</v>
          </cell>
        </row>
        <row r="4699">
          <cell r="C4699">
            <v>1021833</v>
          </cell>
          <cell r="F4699" t="str">
            <v>UPONOR EL SOCKET + 2 MAGNETIC BOLTS</v>
          </cell>
        </row>
        <row r="4700">
          <cell r="C4700">
            <v>1008011</v>
          </cell>
          <cell r="F4700" t="str">
            <v xml:space="preserve">UPONOR WELDING BOLT M8X15 MM </v>
          </cell>
        </row>
        <row r="4701">
          <cell r="C4701">
            <v>1008012</v>
          </cell>
          <cell r="F4701" t="str">
            <v>UPONOR ADHESIVE TAPE (EACH 1M)</v>
          </cell>
        </row>
        <row r="4702">
          <cell r="C4702">
            <v>1092118</v>
          </cell>
          <cell r="F4702" t="str">
            <v>UPONOR DIN RAIL (EACH 1M)</v>
          </cell>
        </row>
        <row r="4703">
          <cell r="C4703">
            <v>1021752</v>
          </cell>
          <cell r="F4703" t="str">
            <v>UPONOR CABINET IN WALL 41-74-08</v>
          </cell>
        </row>
        <row r="4704">
          <cell r="C4704">
            <v>1021753</v>
          </cell>
          <cell r="F4704" t="str">
            <v>UPONOR CABINET IN WALL 51-74-08</v>
          </cell>
        </row>
        <row r="4705">
          <cell r="C4705">
            <v>1021754</v>
          </cell>
          <cell r="F4705" t="str">
            <v>UPONOR CABINET IN WALL 61-74-08</v>
          </cell>
        </row>
        <row r="4706">
          <cell r="C4706">
            <v>1021755</v>
          </cell>
          <cell r="F4706" t="str">
            <v>UPONOR CABINET IN WALL 76-74-08</v>
          </cell>
        </row>
        <row r="4707">
          <cell r="C4707">
            <v>1021756</v>
          </cell>
          <cell r="F4707" t="str">
            <v>UPONOR CABINET IN WALL 91-74-08</v>
          </cell>
        </row>
        <row r="4708">
          <cell r="C4708">
            <v>1021757</v>
          </cell>
          <cell r="F4708" t="str">
            <v>UPONOR CABINET IN WALL 106-74-08</v>
          </cell>
        </row>
        <row r="4709">
          <cell r="C4709">
            <v>1021758</v>
          </cell>
          <cell r="F4709" t="str">
            <v>UPONOR CABINET IN WALL 121-74-08</v>
          </cell>
        </row>
        <row r="4710">
          <cell r="C4710">
            <v>1021759</v>
          </cell>
          <cell r="F4710" t="str">
            <v>UPONOR CABINET IN WALL 151-74-08</v>
          </cell>
        </row>
        <row r="4711">
          <cell r="C4711">
            <v>1021762</v>
          </cell>
          <cell r="F4711" t="str">
            <v>UPONOR CABINET IN WALL 41-74-11</v>
          </cell>
        </row>
        <row r="4712">
          <cell r="C4712">
            <v>1021763</v>
          </cell>
          <cell r="F4712" t="str">
            <v>UPONOR CABINET IN WALL 51-74-11</v>
          </cell>
        </row>
        <row r="4713">
          <cell r="C4713">
            <v>1021764</v>
          </cell>
          <cell r="F4713" t="str">
            <v>UPONOR CABINET IN WALL 61-74-11</v>
          </cell>
        </row>
        <row r="4714">
          <cell r="C4714">
            <v>1021765</v>
          </cell>
          <cell r="F4714" t="str">
            <v>UPONOR CABINET IN WALL 76-74-11</v>
          </cell>
        </row>
        <row r="4715">
          <cell r="C4715">
            <v>1021766</v>
          </cell>
          <cell r="F4715" t="str">
            <v>UPONOR CABINET IN WALL 91-74-11</v>
          </cell>
        </row>
        <row r="4716">
          <cell r="C4716">
            <v>1021767</v>
          </cell>
          <cell r="F4716" t="str">
            <v>UPONOR CABINET IN WALL 106-74-11</v>
          </cell>
        </row>
        <row r="4717">
          <cell r="C4717">
            <v>1021768</v>
          </cell>
          <cell r="F4717" t="str">
            <v>UPONOR CABINET IN WALL 121-74-11</v>
          </cell>
        </row>
        <row r="4718">
          <cell r="C4718">
            <v>1021769</v>
          </cell>
          <cell r="F4718" t="str">
            <v>UPONOR CABINET IN WALL 151-74-11</v>
          </cell>
        </row>
        <row r="4719">
          <cell r="C4719">
            <v>1021770</v>
          </cell>
          <cell r="F4719" t="str">
            <v>UPONOR CABINET ON WALL 41-70-14</v>
          </cell>
        </row>
        <row r="4720">
          <cell r="C4720">
            <v>1021771</v>
          </cell>
          <cell r="F4720" t="str">
            <v>UPONOR CABINET ON WALL 51-70-14</v>
          </cell>
        </row>
        <row r="4721">
          <cell r="C4721">
            <v>1021772</v>
          </cell>
          <cell r="F4721" t="str">
            <v>UPONOR CABINET ON WALL 61-70-14</v>
          </cell>
        </row>
        <row r="4722">
          <cell r="C4722">
            <v>1021773</v>
          </cell>
          <cell r="F4722" t="str">
            <v>UPONOR CABINET ON WALL 76-70-14</v>
          </cell>
        </row>
        <row r="4723">
          <cell r="C4723">
            <v>1021774</v>
          </cell>
          <cell r="F4723" t="str">
            <v>UPONOR CABINET ON WALL 91-70-14</v>
          </cell>
        </row>
        <row r="4724">
          <cell r="C4724">
            <v>1021775</v>
          </cell>
          <cell r="F4724" t="str">
            <v>UPONOR CABINET ON WALL 106-70-14</v>
          </cell>
        </row>
        <row r="4725">
          <cell r="C4725">
            <v>1021776</v>
          </cell>
          <cell r="F4725" t="str">
            <v>UPONOR CABINET ON WALL 121-70-14</v>
          </cell>
        </row>
        <row r="4726">
          <cell r="C4726">
            <v>1021832</v>
          </cell>
          <cell r="F4726" t="str">
            <v>UPONOR CABINET ON WALL 151-70-14</v>
          </cell>
        </row>
        <row r="4727">
          <cell r="C4727">
            <v>1021740</v>
          </cell>
          <cell r="F4727" t="str">
            <v>UPONOR SPI PLASTIC DOOR/FRAME WHITE, 41-74, IN WALL, SURCHARGE</v>
          </cell>
        </row>
        <row r="4728">
          <cell r="C4728">
            <v>1021741</v>
          </cell>
          <cell r="F4728" t="str">
            <v>UPONOR SPI PLASTIC DOOR/FRAME WHITE, 51-74, IN WALL, SURCHARGE</v>
          </cell>
        </row>
        <row r="4729">
          <cell r="C4729">
            <v>1021742</v>
          </cell>
          <cell r="F4729" t="str">
            <v>UPONOR SPI PLASTIC DOOR/FRAME WHITE, 61-74, IN WALL, SURCHARGE</v>
          </cell>
        </row>
        <row r="4730">
          <cell r="C4730">
            <v>1021743</v>
          </cell>
          <cell r="F4730" t="str">
            <v>UPONOR SPI PLASTIC DOOR/FRAME WHITE, 76-74, IN WALL, SURCHARGE</v>
          </cell>
        </row>
        <row r="4731">
          <cell r="C4731">
            <v>1021744</v>
          </cell>
          <cell r="F4731" t="str">
            <v>UPONOR SPI PLASTIC DOOR/FRAME WHITE, 91-74, IN WALL, SURCHARGE</v>
          </cell>
        </row>
        <row r="4732">
          <cell r="C4732">
            <v>1021745</v>
          </cell>
          <cell r="F4732" t="str">
            <v>UPONOR SPI PLASTIC DOOR/FRAME WHITE, 106-74, IN WALL, SURCHARGE</v>
          </cell>
        </row>
        <row r="4733">
          <cell r="C4733">
            <v>1021746</v>
          </cell>
          <cell r="F4733" t="str">
            <v>UPONOR SPI PLASTIC DOOR/FRAME WHITE, 121-74, IN WALL, SURCHARGE</v>
          </cell>
        </row>
        <row r="4734">
          <cell r="C4734">
            <v>1021823</v>
          </cell>
          <cell r="F4734" t="str">
            <v>UPONOR SPI PLASTIC DOOR/FRAME WHITE, 41-70, ON WALL, SURCHARGE</v>
          </cell>
        </row>
        <row r="4735">
          <cell r="C4735">
            <v>1021824</v>
          </cell>
          <cell r="F4735" t="str">
            <v>UPONOR SPI PLASTIC DOOR/FRAME WHITE, 51-70, ON WALL, SURCHARGE</v>
          </cell>
        </row>
        <row r="4736">
          <cell r="C4736">
            <v>1021825</v>
          </cell>
          <cell r="F4736" t="str">
            <v>UPONOR SPI PLASTIC DOOR/FRAME WHITE, 61-70, ON WALL, SURCHARGE</v>
          </cell>
        </row>
        <row r="4737">
          <cell r="C4737">
            <v>1021826</v>
          </cell>
          <cell r="F4737" t="str">
            <v>UPONOR SPI PLASTIC DOOR/FRAME WHITE, 76-70, ON WALL, SURCHARGE</v>
          </cell>
        </row>
        <row r="4738">
          <cell r="C4738">
            <v>1021827</v>
          </cell>
          <cell r="F4738" t="str">
            <v>UPONOR SPI PLASTIC DOOR/FRAME WHITE, 91-70, ON WALL, SURCHARGE</v>
          </cell>
        </row>
        <row r="4739">
          <cell r="C4739">
            <v>1021828</v>
          </cell>
          <cell r="F4739" t="str">
            <v>UPONOR SPI PLASTIC DOOR/FRAME WHITE, 106-70, ON WALL, SURCHARGE</v>
          </cell>
        </row>
        <row r="4740">
          <cell r="C4740">
            <v>1021829</v>
          </cell>
          <cell r="F4740" t="str">
            <v>UPONOR SPI PLASTIC DOOR/FRAME WHITE, 121-70, ON WALL, SURCHARGE</v>
          </cell>
        </row>
        <row r="4741">
          <cell r="C4741">
            <v>1021747</v>
          </cell>
          <cell r="F4741" t="str">
            <v>UPONOR SPI VARIO CABINET KEY LOCK</v>
          </cell>
        </row>
        <row r="4742">
          <cell r="C4742">
            <v>1001541</v>
          </cell>
          <cell r="F4742" t="str">
            <v>PORT ASSEMBLY TIME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Подбор" displayName="Подбор" ref="I7:L21" totalsRowShown="0" headerRowDxfId="193" dataDxfId="191" headerRowBorderDxfId="192" tableBorderDxfId="190" totalsRowBorderDxfId="189">
  <autoFilter ref="I7:L21" xr:uid="{00000000-0009-0000-0100-000001000000}"/>
  <tableColumns count="4">
    <tableColumn id="1" xr3:uid="{00000000-0010-0000-0000-000001000000}" name="Артикул" dataDxfId="188"/>
    <tableColumn id="2" xr3:uid="{00000000-0010-0000-0000-000002000000}" name="Название" dataDxfId="187"/>
    <tableColumn id="3" xr3:uid="{00000000-0010-0000-0000-000003000000}" name="Количество" dataDxfId="186"/>
    <tableColumn id="4" xr3:uid="{00000000-0010-0000-0000-000004000000}" name="Единица" dataDxfId="18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12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5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G102"/>
  <sheetViews>
    <sheetView tabSelected="1" zoomScaleNormal="100" workbookViewId="0">
      <selection activeCell="B3" sqref="B3"/>
    </sheetView>
  </sheetViews>
  <sheetFormatPr defaultColWidth="8.81640625" defaultRowHeight="14.4" x14ac:dyDescent="0.3"/>
  <cols>
    <col min="1" max="1" width="8.08984375" style="47" customWidth="1"/>
    <col min="2" max="2" width="11" style="47" customWidth="1"/>
    <col min="3" max="3" width="10" style="47" customWidth="1"/>
    <col min="4" max="4" width="13.7265625" style="47" customWidth="1"/>
    <col min="5" max="5" width="8.81640625" style="47"/>
    <col min="6" max="6" width="12.7265625" style="47" customWidth="1"/>
    <col min="7" max="7" width="19.90625" style="47" customWidth="1"/>
    <col min="8" max="8" width="8.81640625" style="47"/>
    <col min="9" max="9" width="9.36328125" style="53" bestFit="1" customWidth="1"/>
    <col min="10" max="10" width="86.1796875" style="53" customWidth="1"/>
    <col min="11" max="11" width="12" style="53" customWidth="1"/>
    <col min="12" max="12" width="9.36328125" style="53" bestFit="1" customWidth="1"/>
    <col min="13" max="33" width="8.81640625" style="47"/>
    <col min="34" max="16384" width="8.81640625" style="53"/>
  </cols>
  <sheetData>
    <row r="1" spans="2:12" s="47" customFormat="1" x14ac:dyDescent="0.3">
      <c r="I1" s="48"/>
      <c r="J1" s="48"/>
      <c r="K1" s="48"/>
      <c r="L1" s="48"/>
    </row>
    <row r="2" spans="2:12" s="47" customFormat="1" x14ac:dyDescent="0.3">
      <c r="I2" s="48"/>
      <c r="J2" s="48"/>
      <c r="K2" s="48"/>
      <c r="L2" s="48"/>
    </row>
    <row r="3" spans="2:12" s="47" customFormat="1" x14ac:dyDescent="0.3">
      <c r="I3" s="48"/>
      <c r="J3" s="48"/>
      <c r="K3" s="48"/>
      <c r="L3" s="48"/>
    </row>
    <row r="4" spans="2:12" s="47" customFormat="1" x14ac:dyDescent="0.3">
      <c r="I4" s="48"/>
      <c r="J4" s="48"/>
      <c r="K4" s="48"/>
      <c r="L4" s="48"/>
    </row>
    <row r="5" spans="2:12" s="47" customFormat="1" x14ac:dyDescent="0.3">
      <c r="I5" s="48"/>
      <c r="J5" s="48"/>
      <c r="K5" s="48"/>
      <c r="L5" s="48"/>
    </row>
    <row r="6" spans="2:12" s="47" customFormat="1" x14ac:dyDescent="0.3">
      <c r="I6" s="48"/>
      <c r="J6" s="48"/>
      <c r="K6" s="48"/>
      <c r="L6" s="48"/>
    </row>
    <row r="7" spans="2:12" ht="15.6" x14ac:dyDescent="0.3">
      <c r="B7" s="49" t="s">
        <v>551</v>
      </c>
      <c r="C7" s="49" t="s">
        <v>250</v>
      </c>
      <c r="D7" s="49" t="s">
        <v>251</v>
      </c>
      <c r="E7" s="49" t="s">
        <v>240</v>
      </c>
      <c r="F7" s="49" t="s">
        <v>304</v>
      </c>
      <c r="G7" s="49" t="s">
        <v>249</v>
      </c>
      <c r="I7" s="50" t="s">
        <v>300</v>
      </c>
      <c r="J7" s="51" t="s">
        <v>301</v>
      </c>
      <c r="K7" s="51" t="s">
        <v>302</v>
      </c>
      <c r="L7" s="52" t="s">
        <v>303</v>
      </c>
    </row>
    <row r="8" spans="2:12" ht="49.95" customHeight="1" x14ac:dyDescent="0.3">
      <c r="B8" s="54">
        <f>CHOOSE(Трубы!E136,Сравнение!A14,Сравнение!A15,Сравнение!A16,Сравнение!A17,Сравнение!A18,Сравнение!A19,Сравнение!A20,Сравнение!A21,Сравнение!A22)</f>
        <v>25</v>
      </c>
      <c r="C8" s="54" t="str">
        <f>CHOOSE(Трубы!G136,Трубы!G132,Трубы!G133,Трубы!G134)</f>
        <v>Varia</v>
      </c>
      <c r="D8" s="54" t="str">
        <f>CHOOSE(Трубы!H136,Трубы!H132,Трубы!H133)</f>
        <v>Twin</v>
      </c>
      <c r="E8" s="54" t="str">
        <f>CHOOSE(Трубы!I136,Трубы!I132,Трубы!I133)</f>
        <v>PN6</v>
      </c>
      <c r="F8" s="54" t="str">
        <f>INDEX(FittingType,Трубы!J136)</f>
        <v>Wipex</v>
      </c>
      <c r="G8" s="55">
        <v>1000</v>
      </c>
      <c r="H8" s="56">
        <v>1</v>
      </c>
      <c r="I8" s="57">
        <f>PipeCodeChoose</f>
        <v>1136735</v>
      </c>
      <c r="J8" s="58" t="str">
        <f>PipeNameChoose</f>
        <v>USYSTEMS труба Varia Twin PE-Xa 2x32x2,9/140 PN6 бухта 200м '1Ф</v>
      </c>
      <c r="K8" s="59">
        <f>_xlfn.IFNA(IF(AND(D8="Single",OR(C8="Thermo",C8="Varia")),IF(PipeLChoose&lt;=$G$8,$G$8+1+ROUNDUP($G$8/PipeLChoose,0),$G$8+2),IF(PipeLChoose&lt;=$G$8,$G$8+1+ROUNDUP($G$8/PipeLChoose,0),$G$8+2)),"")</f>
        <v>1006</v>
      </c>
      <c r="L8" s="60" t="str">
        <f>IF(Подбор[[#This Row],[Артикул]]="","","М")</f>
        <v>М</v>
      </c>
    </row>
    <row r="9" spans="2:12" x14ac:dyDescent="0.3">
      <c r="H9" s="56">
        <v>2</v>
      </c>
      <c r="I9" s="57">
        <f>_xlfn.IFNA(IF(AND(OR(F8="Wipex+RS",F8="Q&amp;E+RS"),B8&gt;=50,FlangeNeed=TRUE,B8&lt;100),VLOOKUP(PipeMarker,PipeTable,MATCH("TipRSCode",Трубы!$1:$1,0),FALSE),VLOOKUP(PipeMarker,PipeTable,MATCH("TipCode",Трубы!$1:$1,0),FALSE)),"")</f>
        <v>1135630</v>
      </c>
      <c r="J9" s="59" t="str">
        <f>_xlfn.IFNA(IF(AND(OR(F8="Wipex+RS",F8="Q&amp;E+RS"),B8&gt;=50,FlangeNeed=TRUE,B8&lt;100),VLOOKUP(PipeMarker,PipeTable,MATCH("TipRSName",Трубы!$1:$1,0),FALSE),VLOOKUP(PipeMarker,PipeTable,MATCH("TipName",Трубы!$1:$1,0),FALSE)),"")</f>
        <v>USYSTEMS зажимной наконечник с наружной резьбой для полимерных труб PN6 32x2,9-R1"НР '1Ф</v>
      </c>
      <c r="K9" s="59">
        <f>IF(I9="","",IF(AND(C8="Aqua",D8="Twin"),2,IF(D8="Twin",4,IF(AND(OR(C8="Thermo",C8="Varia"),D8="Single"),2,2))))</f>
        <v>4</v>
      </c>
      <c r="L9" s="60" t="str">
        <f>IF(Подбор[[#This Row],[Артикул]]="","","ШТ.")</f>
        <v>ШТ.</v>
      </c>
    </row>
    <row r="10" spans="2:12" ht="32.4" customHeight="1" x14ac:dyDescent="0.3">
      <c r="B10" s="61" t="s">
        <v>550</v>
      </c>
      <c r="C10" s="62" t="s">
        <v>549</v>
      </c>
      <c r="F10" s="63"/>
      <c r="H10" s="56">
        <v>2</v>
      </c>
      <c r="I10" s="57" t="str">
        <f>_xlfn.IFNA(IF(AND(C8="Aqua",D8="Twin"),INDEX(PipeTable,MATCH(PipeMarker,Трубы!$A:$A,0),MATCH("TipCode",Трубы!$1:$1,0)),""),"")</f>
        <v/>
      </c>
      <c r="J10" s="59" t="str">
        <f>_xlfn.IFNA(IF(Подбор[[#This Row],[Артикул]]="","",INDEX(PipeTable,MATCH(PipeMarker,Трубы!$A:$A,0),MATCH("TipName",Трубы!$1:$1,0))),"")</f>
        <v/>
      </c>
      <c r="K10" s="59" t="str">
        <f>IF(Подбор[[#This Row],[Артикул]]="","",K9)</f>
        <v/>
      </c>
      <c r="L10" s="60" t="str">
        <f>IF(Подбор[[#This Row],[Артикул]]="","","ШТ.")</f>
        <v/>
      </c>
    </row>
    <row r="11" spans="2:12" x14ac:dyDescent="0.3">
      <c r="B11" s="64">
        <v>20</v>
      </c>
      <c r="C11" s="64">
        <v>25</v>
      </c>
      <c r="H11" s="56">
        <v>3</v>
      </c>
      <c r="I11" s="57">
        <f>_xlfn.IFNA(VLOOKUP(PipeMarker,PipeTable,MATCH("EndCapCode",Трубы!$1:$1,0),FALSE),"")</f>
        <v>1136696</v>
      </c>
      <c r="J11" s="59" t="str">
        <f>_xlfn.IFNA(VLOOKUP(PipeMarker,PipeTable,MATCH("EndCapName",Трубы!$1:$1,0),FALSE),"")</f>
        <v>Usystems термоусаживаемая концевая заглушка Twin d20-40/D140 '1И</v>
      </c>
      <c r="K11" s="59">
        <f>IFERROR(IF(I11="","",IF(AND(OR(C8="Thermo",C8="Varia"),D8="Single"),2+K18*2,2+K18*2)),IF(AND(OR(C8="Thermo",C8="Varia"),D8="Single"),2,1))</f>
        <v>12</v>
      </c>
      <c r="L11" s="60" t="str">
        <f>IF(Подбор[[#This Row],[Артикул]]="","","ШТ.")</f>
        <v>ШТ.</v>
      </c>
    </row>
    <row r="12" spans="2:12" x14ac:dyDescent="0.3">
      <c r="B12" s="64">
        <v>25</v>
      </c>
      <c r="C12" s="65">
        <v>32</v>
      </c>
      <c r="H12" s="56">
        <v>4</v>
      </c>
      <c r="I12" s="57">
        <f>_xlfn.IFNA(VLOOKUP(PipeMarker,PipeTable,MATCH("WallNPWCode",Трубы!$1:$1,0),FALSE),"")</f>
        <v>1136988</v>
      </c>
      <c r="J12" s="59" t="str">
        <f>_xlfn.IFNA(VLOOKUP(PipeMarker,PipeTable,MATCH("WallNPWName",Трубы!$1:$1,0),FALSE),"")</f>
        <v>USYSTEMS комплект прохода через фундамент 140 '1И</v>
      </c>
      <c r="K12" s="59">
        <f>IF(I12="","",IF(AND(OR(C8="Thermo",C8="Varia"),D8="Single"),2,2))</f>
        <v>2</v>
      </c>
      <c r="L12" s="60" t="str">
        <f>IF(Подбор[[#This Row],[Артикул]]="","","ШТ.")</f>
        <v>ШТ.</v>
      </c>
    </row>
    <row r="13" spans="2:12" x14ac:dyDescent="0.3">
      <c r="B13" s="64">
        <v>32</v>
      </c>
      <c r="C13" s="65">
        <v>40</v>
      </c>
      <c r="H13" s="56">
        <v>5</v>
      </c>
      <c r="I13" s="57">
        <f>_xlfn.IFNA(IF(FlangeNeed=FALSE,"",_xlfn.IFNA(VLOOKUP(PipeMarker,PipeTable,MATCH("FlangeCode",Трубы!$1:$1,0),FALSE),"")),"")</f>
        <v>1136981</v>
      </c>
      <c r="J13" s="59" t="str">
        <f>_xlfn.IFNA(IF(Подбор[[#This Row],[Артикул]]="","",VLOOKUP(PipeMarker,PipeTable,MATCH("FlangeName",Трубы!$1:$1,0),FALSE)),"")</f>
        <v>USYSTEMS фланец резьбовой DN25 PN16 Rp1"ВР '1С</v>
      </c>
      <c r="K13" s="59">
        <f>_xlfn.IFNA(IF($I13="","",$K$9),"")</f>
        <v>4</v>
      </c>
      <c r="L13" s="60" t="str">
        <f>IF(Подбор[[#This Row],[Артикул]]="","","ШТ.")</f>
        <v>ШТ.</v>
      </c>
    </row>
    <row r="14" spans="2:12" x14ac:dyDescent="0.3">
      <c r="B14" s="64">
        <v>40</v>
      </c>
      <c r="C14" s="65">
        <v>50</v>
      </c>
      <c r="H14" s="56">
        <v>5</v>
      </c>
      <c r="I14" s="57" t="str">
        <f>_xlfn.IFNA(IF(AND(C8="Aqua",D8="Twin",FlangeNeed=TRUE),INDEX(PipeTable,MATCH(PipeMarker,Трубы!$A:$A,0),MATCH("FlangeCode",Трубы!$1:$1,0)),""),"")</f>
        <v/>
      </c>
      <c r="J14" s="59" t="str">
        <f>_xlfn.IFNA(IF(Подбор[[#This Row],[Артикул]]="","",INDEX(PipeTable,MATCH(PipeMarker,Трубы!$A:$A,0),MATCH("FlangeName",Трубы!$1:$1,0))),"")</f>
        <v/>
      </c>
      <c r="K14" s="59" t="str">
        <f>IF(Подбор[[#This Row],[Артикул]]="","",K13)</f>
        <v/>
      </c>
      <c r="L14" s="60" t="str">
        <f>IF(Подбор[[#This Row],[Артикул]]="","","ШТ.")</f>
        <v/>
      </c>
    </row>
    <row r="15" spans="2:12" ht="18" x14ac:dyDescent="0.35">
      <c r="B15" s="64">
        <v>50</v>
      </c>
      <c r="C15" s="65">
        <v>63</v>
      </c>
      <c r="D15" s="66"/>
      <c r="E15" s="66"/>
      <c r="F15" s="66"/>
      <c r="G15" s="67"/>
      <c r="H15" s="56">
        <v>6</v>
      </c>
      <c r="I15" s="57">
        <f>_xlfn.IFNA(IF(PipeLChoose&lt;=G8,VLOOKUP(PipeMarker,PipeTable,MATCH("JointCode",Трубы!$1:$1,0),FALSE),""),"")</f>
        <v>1135985</v>
      </c>
      <c r="J15" s="59" t="str">
        <f>_xlfn.IFNA(IF(Подбор[[#This Row],[Артикул]]="","",VLOOKUP(PipeMarker,PipeTable,MATCH("JointName",Трубы!$1:$1,0),FALSE)),"")</f>
        <v>USYSTEMS зажимной соединитель для полимерных труб PN6 32x2,9-32x2,9 '1И</v>
      </c>
      <c r="K15" s="59">
        <f>_xlfn.IFNA(IF(I15="","",ROUNDDOWN(G8/PipeLChoose,0)*IF(OR(C8="Thermo",C8="Varia"),2,1)*IF(AND(E8="PN10",B8&gt;=65),2,1)),"")/IF(D8="Single",2,1)</f>
        <v>10</v>
      </c>
      <c r="L15" s="60" t="str">
        <f>IF(Подбор[[#This Row],[Артикул]]="","","ШТ.")</f>
        <v>ШТ.</v>
      </c>
    </row>
    <row r="16" spans="2:12" ht="18" x14ac:dyDescent="0.35">
      <c r="B16" s="64">
        <v>65</v>
      </c>
      <c r="C16" s="65">
        <v>75</v>
      </c>
      <c r="D16" s="66"/>
      <c r="E16" s="66"/>
      <c r="F16" s="66"/>
      <c r="G16" s="67"/>
      <c r="H16" s="56">
        <v>6</v>
      </c>
      <c r="I16" s="57" t="str">
        <f>_xlfn.IFNA(IF(AND(C8="Aqua",D8="Twin",I15&lt;&gt;""),INDEX(PipeTable,MATCH(PipeMarker,Трубы!$A:$A,0),MATCH("JointCode",Трубы!$1:$1,0)),""),"")</f>
        <v/>
      </c>
      <c r="J16" s="59" t="str">
        <f>_xlfn.IFNA(IF(Подбор[[#This Row],[Артикул]]="","",INDEX(PipeTable,MATCH(PipeMarker,Трубы!$A:$A,0),MATCH("JointName",Трубы!$1:$1,0))),"")</f>
        <v/>
      </c>
      <c r="K16" s="59" t="str">
        <f>_xlfn.IFNA(IF(OR(I16="",ROUNDDOWN(G8/PipeLChoose,0)*IF(OR(C8="Thermo",C8="Varia"),2,1)=0),"",ROUNDDOWN(G8/PipeLChoose*IF(OR(C8="Thermo",C8="Varia"),2,1),0)),"")</f>
        <v/>
      </c>
      <c r="L16" s="60" t="str">
        <f>IF(Подбор[[#This Row],[Артикул]]="","","ШТ.")</f>
        <v/>
      </c>
    </row>
    <row r="17" spans="1:12" x14ac:dyDescent="0.3">
      <c r="B17" s="64">
        <v>80</v>
      </c>
      <c r="C17" s="65">
        <v>90</v>
      </c>
      <c r="H17" s="56" t="s">
        <v>390</v>
      </c>
      <c r="I17" s="57" t="str">
        <f>_xlfn.IFNA(IF(OR(AND(OR(F8="Wipex+RS",F8="Wipex"),E8="PN10",B8&gt;=65,PipeLChoose&lt;=G8),AND(OR(F8="Q&amp;E+RS",F8="Q&amp;E+Wipex"),E8="PN10",B8&gt;=80,PipeLChoose&lt;=G8),AND(OR(F8="Wipex+RS",F8="Q&amp;E+RS"),B8&gt;=50,FlangeNeed=TRUE)),VLOOKUP(PipeMarker,PipeTable,MATCH("CouplingCode",Трубы!$1:$1,0),FALSE),""),"")</f>
        <v/>
      </c>
      <c r="J17" s="59" t="str">
        <f>_xlfn.IFNA(IF(Подбор[[#This Row],[Артикул]]="","",VLOOKUP(PipeMarker,PipeTable,MATCH("CouplingName",Трубы!$1:$1,0),FALSE)),"")</f>
        <v/>
      </c>
      <c r="K17" s="59">
        <f>_xlfn.IFNA(IF(OR(AND(OR(F8="Wipex+RS",F8="Wipex"),E8="PN10",B8&gt;=65,PipeLChoose&lt;=G8),AND(OR(F8="Q&amp;E+RS",F8="Q&amp;E+Wipex"),E8="PN10",B8&gt;=80,PipeLChoose&lt;=G8)),ROUNDUP(K15/2,0),0)+IF(AND(OR(F8="Wipex+RS",F8="Q&amp;E+RS"),B8&gt;=50,FlangeNeed=TRUE),K9,0),"")</f>
        <v>0</v>
      </c>
      <c r="L17" s="60" t="str">
        <f>IF(Подбор[[#This Row],[Артикул]]="","","ШТ.")</f>
        <v/>
      </c>
    </row>
    <row r="18" spans="1:12" x14ac:dyDescent="0.3">
      <c r="B18" s="64">
        <v>90</v>
      </c>
      <c r="C18" s="65">
        <v>110</v>
      </c>
      <c r="H18" s="56">
        <v>7</v>
      </c>
      <c r="I18" s="57">
        <f>_xlfn.IFNA(IF(I15="","",VLOOKUP(PipeMarker,PipeTable,MATCH("StraightSetCode",Трубы!$1:$1,0),FALSE)),"")</f>
        <v>1136675</v>
      </c>
      <c r="J18" s="59" t="str">
        <f>_xlfn.IFNA(IF(Подбор[[#This Row],[Артикул]]="","",VLOOKUP(PipeMarker,PipeTable,MATCH("StraightSetName",Трубы!$1:$1,0),FALSE)),"")</f>
        <v>USYSTEMS комплект изоляции соединения для предизолированных труб 200/175/140 '1И</v>
      </c>
      <c r="K18" s="59">
        <f>IF($I18="","",IF((C8="Aqua"),$K$15,IF((D8="Twin"),$K$15/2,$K$15)))</f>
        <v>5</v>
      </c>
      <c r="L18" s="60" t="str">
        <f>IF(Подбор[[#This Row],[Артикул]]="","","ШТ.")</f>
        <v>ШТ.</v>
      </c>
    </row>
    <row r="19" spans="1:12" x14ac:dyDescent="0.3">
      <c r="A19" s="68"/>
      <c r="B19" s="64">
        <v>100</v>
      </c>
      <c r="C19" s="65">
        <v>125</v>
      </c>
      <c r="H19" s="56">
        <v>8</v>
      </c>
      <c r="I19" s="69" t="str">
        <f>_xlfn.IFNA(IF(I8=1018231,Ring90Code,""),"")</f>
        <v/>
      </c>
      <c r="J19" s="70" t="str">
        <f>IF(I19="","",Ring90Name)</f>
        <v/>
      </c>
      <c r="K19" s="70" t="str">
        <f>IF(I19="","",K18)</f>
        <v/>
      </c>
      <c r="L19" s="60" t="str">
        <f>IF(Подбор[[#This Row],[Артикул]]="","","ШТ.")</f>
        <v/>
      </c>
    </row>
    <row r="20" spans="1:12" x14ac:dyDescent="0.3">
      <c r="H20" s="71">
        <v>9</v>
      </c>
      <c r="I20" s="57" t="str">
        <f>_xlfn.IFNA(IF(AND(OR(F8="Q&amp;E+RS",F8="Q&amp;E+Wipex"),B8&lt;=65),VLOOKUP(PipeMarker,PipeTable,MATCH("QERingsCode",Трубы!$1:$1,0),FALSE),""),"")</f>
        <v/>
      </c>
      <c r="J20" s="59" t="str">
        <f>_xlfn.IFNA(IF(Подбор[[#This Row],[Артикул]]="","",VLOOKUP(PipeMarker,PipeTable,MATCH("QERingsName",Трубы!$1:$1,0),FALSE)),"")</f>
        <v/>
      </c>
      <c r="K20" s="59" t="str">
        <f>_xlfn.IFNA(IF(Подбор[[#This Row],[Артикул]]="","",K9+2*IF(K15="",0,K15)),"")</f>
        <v/>
      </c>
      <c r="L20" s="60" t="str">
        <f>IF(Подбор[[#This Row],[Артикул]]="","","ШТ.")</f>
        <v/>
      </c>
    </row>
    <row r="21" spans="1:12" x14ac:dyDescent="0.3">
      <c r="A21" s="68" t="s">
        <v>326</v>
      </c>
      <c r="B21" s="72"/>
      <c r="H21" s="71">
        <v>9</v>
      </c>
      <c r="I21" s="57" t="str">
        <f>_xlfn.IFNA(IF(AND(C8="Aqua",D8="Twin",OR(F8="Q&amp;E+RS",F8="Q&amp;E+Wipex")),INDEX(PipeTable,MATCH(PipeMarker,Трубы!$A:$A,0),MATCH("QERingsCode",Трубы!$1:$1,0)),""),"")</f>
        <v/>
      </c>
      <c r="J21" s="59" t="str">
        <f>_xlfn.IFNA(IF(Подбор[[#This Row],[Артикул]]="","",INDEX(PipeTable,MATCH(PipeMarker,Трубы!$A:$A,0),MATCH("QERingsName",Трубы!$1:$1,0))),"")</f>
        <v/>
      </c>
      <c r="K21" s="59" t="str">
        <f>_xlfn.IFNA(IF(Подбор[[#This Row],[Артикул]]="","",K10+2*IF(K16="",0,K16)),"")</f>
        <v/>
      </c>
      <c r="L21" s="60" t="str">
        <f>IF(Подбор[[#This Row],[Артикул]]="","","ШТ.")</f>
        <v/>
      </c>
    </row>
    <row r="22" spans="1:12" s="47" customFormat="1" x14ac:dyDescent="0.3">
      <c r="A22" s="68"/>
      <c r="B22" s="72"/>
    </row>
    <row r="23" spans="1:12" s="47" customFormat="1" x14ac:dyDescent="0.3">
      <c r="A23" s="48"/>
      <c r="B23" s="48"/>
      <c r="C23" s="48"/>
      <c r="D23" s="48"/>
    </row>
    <row r="24" spans="1:12" s="47" customFormat="1" x14ac:dyDescent="0.3">
      <c r="A24" s="48"/>
      <c r="B24" s="48"/>
      <c r="C24" s="48"/>
      <c r="D24" s="48"/>
    </row>
    <row r="25" spans="1:12" s="47" customFormat="1" x14ac:dyDescent="0.3">
      <c r="A25" s="48"/>
      <c r="B25" s="48"/>
      <c r="C25" s="48"/>
      <c r="D25" s="48"/>
    </row>
    <row r="26" spans="1:12" s="47" customFormat="1" x14ac:dyDescent="0.3">
      <c r="A26" s="48"/>
      <c r="B26" s="48"/>
      <c r="C26" s="48"/>
      <c r="D26" s="48"/>
    </row>
    <row r="27" spans="1:12" s="47" customFormat="1" x14ac:dyDescent="0.3">
      <c r="A27" s="48"/>
      <c r="B27" s="48"/>
      <c r="C27" s="48"/>
      <c r="D27" s="48"/>
    </row>
    <row r="28" spans="1:12" s="47" customFormat="1" x14ac:dyDescent="0.3">
      <c r="A28" s="48"/>
      <c r="B28" s="48"/>
      <c r="C28" s="48"/>
      <c r="D28" s="48"/>
    </row>
    <row r="29" spans="1:12" s="47" customFormat="1" x14ac:dyDescent="0.3">
      <c r="A29" s="48"/>
      <c r="B29" s="48"/>
      <c r="C29" s="48"/>
      <c r="D29" s="48"/>
    </row>
    <row r="30" spans="1:12" s="47" customFormat="1" x14ac:dyDescent="0.3">
      <c r="A30" s="48"/>
      <c r="B30" s="48"/>
      <c r="C30" s="48"/>
      <c r="D30" s="48"/>
    </row>
    <row r="31" spans="1:12" s="47" customFormat="1" x14ac:dyDescent="0.3">
      <c r="A31" s="48"/>
      <c r="B31" s="48"/>
      <c r="C31" s="48"/>
      <c r="D31" s="48"/>
    </row>
    <row r="32" spans="1:12" s="47" customFormat="1" x14ac:dyDescent="0.3">
      <c r="A32" s="48"/>
      <c r="B32" s="48"/>
      <c r="C32" s="48"/>
      <c r="D32" s="48"/>
    </row>
    <row r="33" spans="1:4" s="47" customFormat="1" x14ac:dyDescent="0.3"/>
    <row r="34" spans="1:4" s="47" customFormat="1" x14ac:dyDescent="0.3">
      <c r="A34" s="68" t="s">
        <v>325</v>
      </c>
      <c r="B34" s="63"/>
    </row>
    <row r="35" spans="1:4" s="47" customFormat="1" x14ac:dyDescent="0.3">
      <c r="A35" s="71"/>
      <c r="B35" s="63"/>
    </row>
    <row r="36" spans="1:4" s="47" customFormat="1" x14ac:dyDescent="0.3">
      <c r="A36" s="73"/>
      <c r="B36" s="74"/>
      <c r="C36" s="48"/>
      <c r="D36" s="48"/>
    </row>
    <row r="37" spans="1:4" s="47" customFormat="1" x14ac:dyDescent="0.3">
      <c r="A37" s="73"/>
      <c r="B37" s="74"/>
      <c r="C37" s="48"/>
      <c r="D37" s="48"/>
    </row>
    <row r="38" spans="1:4" s="47" customFormat="1" x14ac:dyDescent="0.3">
      <c r="A38" s="48"/>
      <c r="B38" s="48"/>
      <c r="C38" s="48"/>
      <c r="D38" s="48"/>
    </row>
    <row r="39" spans="1:4" s="47" customFormat="1" x14ac:dyDescent="0.3">
      <c r="A39" s="48"/>
      <c r="B39" s="48"/>
      <c r="C39" s="48"/>
      <c r="D39" s="48"/>
    </row>
    <row r="40" spans="1:4" s="47" customFormat="1" x14ac:dyDescent="0.3">
      <c r="A40" s="48"/>
      <c r="B40" s="48"/>
      <c r="C40" s="48"/>
      <c r="D40" s="48"/>
    </row>
    <row r="41" spans="1:4" s="47" customFormat="1" x14ac:dyDescent="0.3">
      <c r="A41" s="73"/>
      <c r="B41" s="74"/>
      <c r="C41" s="48"/>
      <c r="D41" s="48"/>
    </row>
    <row r="42" spans="1:4" s="47" customFormat="1" x14ac:dyDescent="0.3">
      <c r="A42" s="48"/>
      <c r="B42" s="48"/>
      <c r="C42" s="48"/>
      <c r="D42" s="48"/>
    </row>
    <row r="43" spans="1:4" s="47" customFormat="1" x14ac:dyDescent="0.3">
      <c r="A43" s="48"/>
      <c r="B43" s="48"/>
      <c r="C43" s="48"/>
      <c r="D43" s="48"/>
    </row>
    <row r="44" spans="1:4" s="47" customFormat="1" x14ac:dyDescent="0.3">
      <c r="A44" s="48"/>
      <c r="B44" s="48"/>
      <c r="C44" s="48"/>
      <c r="D44" s="48"/>
    </row>
    <row r="45" spans="1:4" s="47" customFormat="1" x14ac:dyDescent="0.3"/>
    <row r="46" spans="1:4" s="47" customFormat="1" x14ac:dyDescent="0.3"/>
    <row r="47" spans="1:4" s="47" customFormat="1" x14ac:dyDescent="0.3"/>
    <row r="48" spans="1:4" s="47" customFormat="1" x14ac:dyDescent="0.3"/>
    <row r="49" spans="9:12" s="47" customFormat="1" x14ac:dyDescent="0.3"/>
    <row r="50" spans="9:12" s="47" customFormat="1" x14ac:dyDescent="0.3"/>
    <row r="51" spans="9:12" s="47" customFormat="1" x14ac:dyDescent="0.3"/>
    <row r="52" spans="9:12" s="47" customFormat="1" x14ac:dyDescent="0.3"/>
    <row r="53" spans="9:12" s="47" customFormat="1" x14ac:dyDescent="0.3"/>
    <row r="54" spans="9:12" s="47" customFormat="1" x14ac:dyDescent="0.3"/>
    <row r="55" spans="9:12" s="47" customFormat="1" x14ac:dyDescent="0.3"/>
    <row r="56" spans="9:12" s="47" customFormat="1" x14ac:dyDescent="0.3"/>
    <row r="57" spans="9:12" x14ac:dyDescent="0.3">
      <c r="I57" s="47"/>
      <c r="J57" s="47"/>
      <c r="K57" s="47"/>
      <c r="L57" s="47"/>
    </row>
    <row r="58" spans="9:12" s="47" customFormat="1" x14ac:dyDescent="0.3"/>
    <row r="59" spans="9:12" s="47" customFormat="1" x14ac:dyDescent="0.3"/>
    <row r="60" spans="9:12" s="47" customFormat="1" x14ac:dyDescent="0.3"/>
    <row r="61" spans="9:12" s="47" customFormat="1" x14ac:dyDescent="0.3"/>
    <row r="62" spans="9:12" s="47" customFormat="1" x14ac:dyDescent="0.3"/>
    <row r="63" spans="9:12" s="47" customFormat="1" x14ac:dyDescent="0.3"/>
    <row r="64" spans="9:12" s="47" customFormat="1" x14ac:dyDescent="0.3"/>
    <row r="65" spans="1:1" s="47" customFormat="1" x14ac:dyDescent="0.3"/>
    <row r="66" spans="1:1" s="47" customFormat="1" x14ac:dyDescent="0.3"/>
    <row r="67" spans="1:1" s="47" customFormat="1" x14ac:dyDescent="0.3"/>
    <row r="68" spans="1:1" s="47" customFormat="1" x14ac:dyDescent="0.3"/>
    <row r="69" spans="1:1" s="47" customFormat="1" x14ac:dyDescent="0.3"/>
    <row r="70" spans="1:1" s="47" customFormat="1" x14ac:dyDescent="0.3">
      <c r="A70" s="75"/>
    </row>
    <row r="71" spans="1:1" s="47" customFormat="1" x14ac:dyDescent="0.3"/>
    <row r="72" spans="1:1" s="47" customFormat="1" x14ac:dyDescent="0.3"/>
    <row r="73" spans="1:1" s="47" customFormat="1" x14ac:dyDescent="0.3"/>
    <row r="74" spans="1:1" s="47" customFormat="1" x14ac:dyDescent="0.3"/>
    <row r="75" spans="1:1" s="47" customFormat="1" x14ac:dyDescent="0.3"/>
    <row r="76" spans="1:1" s="47" customFormat="1" x14ac:dyDescent="0.3"/>
    <row r="77" spans="1:1" s="47" customFormat="1" x14ac:dyDescent="0.3"/>
    <row r="78" spans="1:1" s="47" customFormat="1" x14ac:dyDescent="0.3"/>
    <row r="79" spans="1:1" s="47" customFormat="1" x14ac:dyDescent="0.3"/>
    <row r="80" spans="1:1" s="47" customFormat="1" x14ac:dyDescent="0.3"/>
    <row r="81" spans="1:2" s="47" customFormat="1" x14ac:dyDescent="0.3"/>
    <row r="82" spans="1:2" s="47" customFormat="1" x14ac:dyDescent="0.3">
      <c r="A82" s="71"/>
      <c r="B82" s="63"/>
    </row>
    <row r="83" spans="1:2" s="47" customFormat="1" x14ac:dyDescent="0.3"/>
    <row r="84" spans="1:2" s="47" customFormat="1" x14ac:dyDescent="0.3"/>
    <row r="85" spans="1:2" s="47" customFormat="1" x14ac:dyDescent="0.3"/>
    <row r="86" spans="1:2" s="47" customFormat="1" x14ac:dyDescent="0.3"/>
    <row r="87" spans="1:2" s="47" customFormat="1" x14ac:dyDescent="0.3"/>
    <row r="88" spans="1:2" s="47" customFormat="1" x14ac:dyDescent="0.3"/>
    <row r="89" spans="1:2" s="47" customFormat="1" x14ac:dyDescent="0.3"/>
    <row r="90" spans="1:2" s="47" customFormat="1" x14ac:dyDescent="0.3"/>
    <row r="91" spans="1:2" s="47" customFormat="1" x14ac:dyDescent="0.3"/>
    <row r="92" spans="1:2" s="47" customFormat="1" x14ac:dyDescent="0.3"/>
    <row r="93" spans="1:2" s="47" customFormat="1" x14ac:dyDescent="0.3"/>
    <row r="94" spans="1:2" s="47" customFormat="1" x14ac:dyDescent="0.3"/>
    <row r="95" spans="1:2" s="47" customFormat="1" x14ac:dyDescent="0.3"/>
    <row r="96" spans="1:2" s="47" customFormat="1" x14ac:dyDescent="0.3"/>
    <row r="97" s="47" customFormat="1" x14ac:dyDescent="0.3"/>
    <row r="98" s="47" customFormat="1" x14ac:dyDescent="0.3"/>
    <row r="99" s="47" customFormat="1" x14ac:dyDescent="0.3"/>
    <row r="100" s="47" customFormat="1" x14ac:dyDescent="0.3"/>
    <row r="101" s="47" customFormat="1" x14ac:dyDescent="0.3"/>
    <row r="102" s="47" customFormat="1" x14ac:dyDescent="0.3"/>
  </sheetData>
  <sheetProtection autoFilter="0"/>
  <phoneticPr fontId="9" type="noConversion"/>
  <conditionalFormatting sqref="K17">
    <cfRule type="cellIs" dxfId="184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utoCADLT.Drawing.19" shapeId="4124" r:id="rId4">
          <objectPr defaultSize="0" autoPict="0" r:id="rId5">
            <anchor moveWithCells="1">
              <from>
                <xdr:col>4</xdr:col>
                <xdr:colOff>213360</xdr:colOff>
                <xdr:row>21</xdr:row>
                <xdr:rowOff>175260</xdr:rowOff>
              </from>
              <to>
                <xdr:col>11</xdr:col>
                <xdr:colOff>762000</xdr:colOff>
                <xdr:row>50</xdr:row>
                <xdr:rowOff>152400</xdr:rowOff>
              </to>
            </anchor>
          </objectPr>
        </oleObject>
      </mc:Choice>
      <mc:Fallback>
        <oleObject progId="AutoCADLT.Drawing.19" shapeId="4124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0" r:id="rId6" name="Drop Down 4">
              <controlPr locked="0" defaultSize="0" autoLine="0" autoPict="0">
                <anchor moveWithCells="1">
                  <from>
                    <xdr:col>1</xdr:col>
                    <xdr:colOff>22860</xdr:colOff>
                    <xdr:row>7</xdr:row>
                    <xdr:rowOff>22860</xdr:rowOff>
                  </from>
                  <to>
                    <xdr:col>2</xdr:col>
                    <xdr:colOff>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Drop Down 5">
              <controlPr locked="0" defaultSize="0" autoLine="0" autoPict="0">
                <anchor moveWithCells="1">
                  <from>
                    <xdr:col>2</xdr:col>
                    <xdr:colOff>7620</xdr:colOff>
                    <xdr:row>6</xdr:row>
                    <xdr:rowOff>228600</xdr:rowOff>
                  </from>
                  <to>
                    <xdr:col>3</xdr:col>
                    <xdr:colOff>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8" name="Drop Down 7">
              <controlPr locked="0" defaultSize="0" autoLine="0" autoPict="0">
                <anchor moveWithCells="1">
                  <from>
                    <xdr:col>3</xdr:col>
                    <xdr:colOff>7620</xdr:colOff>
                    <xdr:row>7</xdr:row>
                    <xdr:rowOff>0</xdr:rowOff>
                  </from>
                  <to>
                    <xdr:col>3</xdr:col>
                    <xdr:colOff>1143000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9" name="Drop Down 9">
              <controlPr locked="0" defaultSize="0" autoLine="0" autoPict="0">
                <anchor moveWithCells="1">
                  <from>
                    <xdr:col>4</xdr:col>
                    <xdr:colOff>7620</xdr:colOff>
                    <xdr:row>7</xdr:row>
                    <xdr:rowOff>0</xdr:rowOff>
                  </from>
                  <to>
                    <xdr:col>5</xdr:col>
                    <xdr:colOff>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0" name="Drop Down 20">
              <controlPr locked="0" defaultSize="0" autoLine="0" autoPict="0">
                <anchor moveWithCells="1">
                  <from>
                    <xdr:col>5</xdr:col>
                    <xdr:colOff>7620</xdr:colOff>
                    <xdr:row>7</xdr:row>
                    <xdr:rowOff>0</xdr:rowOff>
                  </from>
                  <to>
                    <xdr:col>6</xdr:col>
                    <xdr:colOff>7620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1" name="Фланец">
              <controlPr defaultSize="0" autoFill="0" autoLine="0" autoPict="0" altText="Фланцы">
                <anchor moveWithCells="1">
                  <from>
                    <xdr:col>5</xdr:col>
                    <xdr:colOff>30480</xdr:colOff>
                    <xdr:row>8</xdr:row>
                    <xdr:rowOff>99060</xdr:rowOff>
                  </from>
                  <to>
                    <xdr:col>5</xdr:col>
                    <xdr:colOff>868680</xdr:colOff>
                    <xdr:row>9</xdr:row>
                    <xdr:rowOff>175260</xdr:rowOff>
                  </to>
                </anchor>
              </controlPr>
            </control>
          </mc:Choice>
        </mc:AlternateContent>
      </controls>
    </mc:Choice>
  </mc:AlternateContent>
  <tableParts count="1">
    <tablePart r:id="rId1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EN140"/>
  <sheetViews>
    <sheetView zoomScale="85" zoomScaleNormal="85" workbookViewId="0">
      <pane xSplit="13005" topLeftCell="X1" activePane="topRight"/>
      <selection activeCell="C1" sqref="C1"/>
      <selection pane="topRight" activeCell="AC2" sqref="AC2"/>
    </sheetView>
  </sheetViews>
  <sheetFormatPr defaultRowHeight="13.8" x14ac:dyDescent="0.25"/>
  <cols>
    <col min="1" max="1" width="31.36328125" customWidth="1"/>
    <col min="2" max="2" width="9.6328125" customWidth="1"/>
    <col min="3" max="3" width="71" customWidth="1"/>
    <col min="11" max="11" width="14.453125" bestFit="1" customWidth="1"/>
    <col min="13" max="13" width="11.36328125" bestFit="1" customWidth="1"/>
    <col min="14" max="14" width="64.6328125" bestFit="1" customWidth="1"/>
    <col min="17" max="17" width="44.90625" customWidth="1"/>
    <col min="20" max="20" width="59.90625" bestFit="1" customWidth="1"/>
    <col min="22" max="22" width="10.36328125" bestFit="1" customWidth="1"/>
    <col min="23" max="23" width="64.6328125" bestFit="1" customWidth="1"/>
    <col min="25" max="25" width="11.26953125" customWidth="1"/>
    <col min="26" max="26" width="54.08984375" bestFit="1" customWidth="1"/>
    <col min="30" max="30" width="51.26953125" bestFit="1" customWidth="1"/>
    <col min="32" max="32" width="11.08984375" bestFit="1" customWidth="1"/>
    <col min="33" max="33" width="22.90625" bestFit="1" customWidth="1"/>
    <col min="35" max="35" width="13.1796875" bestFit="1" customWidth="1"/>
    <col min="36" max="36" width="65.08984375" bestFit="1" customWidth="1"/>
    <col min="39" max="39" width="65.08984375" bestFit="1" customWidth="1"/>
    <col min="41" max="41" width="34.7265625" bestFit="1" customWidth="1"/>
    <col min="44" max="44" width="9.6328125" bestFit="1" customWidth="1"/>
    <col min="45" max="45" width="34.7265625" bestFit="1" customWidth="1"/>
    <col min="47" max="47" width="11.6328125" customWidth="1"/>
    <col min="48" max="48" width="52.453125" bestFit="1" customWidth="1"/>
    <col min="51" max="51" width="32" bestFit="1" customWidth="1"/>
    <col min="53" max="53" width="11.90625" bestFit="1" customWidth="1"/>
    <col min="54" max="54" width="35.36328125" bestFit="1" customWidth="1"/>
  </cols>
  <sheetData>
    <row r="1" spans="1:144" s="16" customFormat="1" x14ac:dyDescent="0.25">
      <c r="A1" s="16" t="s">
        <v>327</v>
      </c>
      <c r="B1" s="16" t="s">
        <v>328</v>
      </c>
      <c r="C1" s="16" t="s">
        <v>329</v>
      </c>
      <c r="D1" s="16" t="s">
        <v>222</v>
      </c>
      <c r="E1" s="16" t="s">
        <v>191</v>
      </c>
      <c r="F1" s="16" t="s">
        <v>221</v>
      </c>
      <c r="I1" s="16" t="s">
        <v>240</v>
      </c>
      <c r="M1" s="16" t="s">
        <v>376</v>
      </c>
      <c r="N1" s="16" t="s">
        <v>377</v>
      </c>
      <c r="P1" s="16" t="s">
        <v>391</v>
      </c>
      <c r="Q1" s="16" t="s">
        <v>392</v>
      </c>
      <c r="V1" s="16" t="s">
        <v>378</v>
      </c>
      <c r="W1" s="16" t="s">
        <v>379</v>
      </c>
      <c r="X1" s="16" t="s">
        <v>221</v>
      </c>
      <c r="Y1" s="16" t="s">
        <v>380</v>
      </c>
      <c r="Z1" s="16" t="s">
        <v>381</v>
      </c>
      <c r="AA1" s="16" t="s">
        <v>222</v>
      </c>
      <c r="AB1" s="16" t="s">
        <v>330</v>
      </c>
      <c r="AC1" s="16" t="s">
        <v>382</v>
      </c>
      <c r="AD1" s="16" t="s">
        <v>383</v>
      </c>
      <c r="AE1" s="16" t="s">
        <v>240</v>
      </c>
      <c r="AF1" s="16" t="s">
        <v>384</v>
      </c>
      <c r="AG1" s="16" t="s">
        <v>385</v>
      </c>
      <c r="AI1" s="16" t="s">
        <v>386</v>
      </c>
      <c r="AJ1" s="16" t="s">
        <v>387</v>
      </c>
      <c r="AK1" s="16" t="s">
        <v>221</v>
      </c>
      <c r="AP1" s="16" t="s">
        <v>222</v>
      </c>
      <c r="AQ1" s="16" t="s">
        <v>221</v>
      </c>
      <c r="AR1" s="16" t="s">
        <v>388</v>
      </c>
      <c r="AS1" s="16" t="s">
        <v>389</v>
      </c>
      <c r="BA1" s="16" t="s">
        <v>398</v>
      </c>
      <c r="BB1" s="16" t="s">
        <v>399</v>
      </c>
    </row>
    <row r="2" spans="1:144" s="1" customFormat="1" ht="25.2" x14ac:dyDescent="0.25">
      <c r="A2" s="1" t="s">
        <v>331</v>
      </c>
      <c r="B2" s="4">
        <v>1136750</v>
      </c>
      <c r="C2" s="3" t="s">
        <v>401</v>
      </c>
      <c r="D2" s="12">
        <v>32</v>
      </c>
      <c r="E2" s="1">
        <v>25</v>
      </c>
      <c r="F2" s="1">
        <v>175</v>
      </c>
      <c r="G2" s="1" t="s">
        <v>244</v>
      </c>
      <c r="H2" s="1" t="s">
        <v>247</v>
      </c>
      <c r="I2" s="1" t="s">
        <v>241</v>
      </c>
      <c r="K2" s="1" t="s">
        <v>252</v>
      </c>
      <c r="M2" s="20">
        <v>1135637</v>
      </c>
      <c r="N2" s="3" t="s">
        <v>434</v>
      </c>
      <c r="O2" s="12"/>
      <c r="P2" s="12"/>
      <c r="Q2" s="12"/>
      <c r="R2" s="12"/>
      <c r="S2" s="12"/>
      <c r="T2" s="12"/>
      <c r="V2" s="20">
        <v>1136697</v>
      </c>
      <c r="W2" s="3" t="s">
        <v>453</v>
      </c>
      <c r="X2" s="1">
        <v>175</v>
      </c>
      <c r="Y2" s="20">
        <v>1136989</v>
      </c>
      <c r="Z2" s="3" t="s">
        <v>461</v>
      </c>
      <c r="AA2" s="12">
        <v>32</v>
      </c>
      <c r="AB2" s="1">
        <v>200</v>
      </c>
      <c r="AC2" s="20">
        <v>1135994</v>
      </c>
      <c r="AD2" s="3" t="s">
        <v>465</v>
      </c>
      <c r="AE2" s="1" t="s">
        <v>241</v>
      </c>
      <c r="AI2" s="4">
        <v>1136675</v>
      </c>
      <c r="AJ2" s="3" t="s">
        <v>484</v>
      </c>
      <c r="AK2" s="1">
        <v>175</v>
      </c>
      <c r="AO2" s="1" t="s">
        <v>252</v>
      </c>
      <c r="AP2" s="12">
        <v>32</v>
      </c>
      <c r="AQ2" s="1">
        <v>175</v>
      </c>
      <c r="AR2" s="20">
        <v>1136981</v>
      </c>
      <c r="AS2" s="3" t="s">
        <v>486</v>
      </c>
      <c r="AU2" s="13">
        <v>1135757</v>
      </c>
      <c r="AV2" s="3" t="s">
        <v>497</v>
      </c>
      <c r="AX2" s="13">
        <v>1135713</v>
      </c>
      <c r="AY2" s="3" t="s">
        <v>478</v>
      </c>
      <c r="BA2" s="13">
        <v>1135703</v>
      </c>
      <c r="BB2" s="3" t="s">
        <v>492</v>
      </c>
    </row>
    <row r="3" spans="1:144" s="1" customFormat="1" ht="25.2" x14ac:dyDescent="0.25">
      <c r="B3" s="5" t="s">
        <v>0</v>
      </c>
      <c r="C3" s="3" t="s">
        <v>0</v>
      </c>
      <c r="D3" s="12"/>
      <c r="M3" s="20">
        <v>1135981</v>
      </c>
      <c r="N3" s="3" t="s">
        <v>435</v>
      </c>
      <c r="O3" s="12"/>
      <c r="P3" s="12"/>
      <c r="Q3" s="12"/>
      <c r="R3" s="12"/>
      <c r="S3" s="12"/>
      <c r="T3" s="12"/>
      <c r="V3" s="1" t="s">
        <v>0</v>
      </c>
      <c r="W3" s="1" t="s">
        <v>0</v>
      </c>
      <c r="Y3" s="1" t="s">
        <v>0</v>
      </c>
      <c r="Z3" s="1" t="s">
        <v>0</v>
      </c>
      <c r="AA3" s="12"/>
      <c r="AC3" s="20">
        <v>1135993</v>
      </c>
      <c r="AD3" s="3" t="s">
        <v>466</v>
      </c>
      <c r="AI3" s="1" t="s">
        <v>0</v>
      </c>
      <c r="AJ3" s="1" t="s">
        <v>0</v>
      </c>
      <c r="AP3" s="12"/>
      <c r="AR3" s="20">
        <v>1136981</v>
      </c>
      <c r="AS3" s="3" t="s">
        <v>486</v>
      </c>
      <c r="AU3" s="13">
        <v>1135756</v>
      </c>
      <c r="AV3" s="3" t="s">
        <v>498</v>
      </c>
      <c r="AX3" s="13">
        <v>1135712</v>
      </c>
      <c r="AY3" s="3" t="s">
        <v>479</v>
      </c>
      <c r="BA3" s="13">
        <v>1135702</v>
      </c>
      <c r="BB3" s="3" t="s">
        <v>493</v>
      </c>
    </row>
    <row r="4" spans="1:144" s="29" customFormat="1" ht="27.6" customHeight="1" x14ac:dyDescent="0.25">
      <c r="A4" s="1"/>
      <c r="B4" s="39">
        <v>1136748</v>
      </c>
      <c r="C4" s="42" t="s">
        <v>517</v>
      </c>
      <c r="D4" s="32">
        <v>25</v>
      </c>
      <c r="E4" s="29">
        <v>20</v>
      </c>
      <c r="F4" s="29">
        <v>140</v>
      </c>
      <c r="G4" s="29" t="s">
        <v>244</v>
      </c>
      <c r="H4" s="29" t="s">
        <v>247</v>
      </c>
      <c r="I4" s="29" t="s">
        <v>241</v>
      </c>
      <c r="K4" s="29" t="s">
        <v>518</v>
      </c>
      <c r="M4" s="39">
        <v>1135981</v>
      </c>
      <c r="N4" s="31" t="s">
        <v>435</v>
      </c>
      <c r="O4" s="32"/>
      <c r="P4" s="32"/>
      <c r="Q4" s="32"/>
      <c r="R4" s="32"/>
      <c r="S4" s="43"/>
      <c r="T4" s="44"/>
      <c r="V4" s="41">
        <v>1136696</v>
      </c>
      <c r="W4" s="42" t="s">
        <v>458</v>
      </c>
      <c r="X4" s="29">
        <v>140</v>
      </c>
      <c r="Y4" s="39">
        <v>1136988</v>
      </c>
      <c r="Z4" s="31" t="s">
        <v>462</v>
      </c>
      <c r="AA4" s="32">
        <v>25</v>
      </c>
      <c r="AB4" s="29">
        <v>200</v>
      </c>
      <c r="AC4" s="34">
        <v>1135712</v>
      </c>
      <c r="AD4" s="31" t="s">
        <v>479</v>
      </c>
      <c r="AI4" s="35">
        <v>1136675</v>
      </c>
      <c r="AJ4" s="31" t="s">
        <v>484</v>
      </c>
      <c r="AK4" s="29">
        <v>140</v>
      </c>
      <c r="AO4" s="29" t="s">
        <v>518</v>
      </c>
      <c r="AP4" s="32">
        <v>25</v>
      </c>
      <c r="AQ4" s="29">
        <v>140</v>
      </c>
      <c r="AR4" s="30">
        <v>1136981</v>
      </c>
      <c r="AS4" s="31" t="s">
        <v>486</v>
      </c>
      <c r="AU4" s="39">
        <v>1135755</v>
      </c>
      <c r="AV4" s="31" t="s">
        <v>519</v>
      </c>
      <c r="AX4" s="34">
        <v>1135712</v>
      </c>
      <c r="AY4" s="31" t="s">
        <v>479</v>
      </c>
      <c r="BA4" s="34">
        <v>1135702</v>
      </c>
      <c r="BB4" s="31" t="s">
        <v>493</v>
      </c>
    </row>
    <row r="5" spans="1:144" s="21" customFormat="1" ht="25.2" customHeight="1" x14ac:dyDescent="0.25">
      <c r="A5" s="29"/>
      <c r="B5" s="32"/>
      <c r="C5" s="28"/>
      <c r="D5" s="32"/>
      <c r="E5" s="29"/>
      <c r="F5" s="29"/>
      <c r="G5" s="29"/>
      <c r="H5" s="29"/>
      <c r="I5" s="29"/>
      <c r="J5" s="29"/>
      <c r="K5" s="29"/>
      <c r="L5" s="29"/>
      <c r="M5" s="38">
        <v>1135976</v>
      </c>
      <c r="N5" s="46" t="s">
        <v>523</v>
      </c>
      <c r="O5" s="32"/>
      <c r="P5" s="32"/>
      <c r="Q5" s="32"/>
      <c r="R5" s="32"/>
      <c r="S5" s="43"/>
      <c r="T5" s="44"/>
      <c r="U5" s="29"/>
      <c r="V5" s="43"/>
      <c r="W5" s="44"/>
      <c r="X5" s="29"/>
      <c r="Y5" s="45"/>
      <c r="Z5" s="44"/>
      <c r="AA5" s="32"/>
      <c r="AB5" s="29"/>
      <c r="AC5" s="38">
        <v>1135711</v>
      </c>
      <c r="AD5" s="3" t="s">
        <v>521</v>
      </c>
      <c r="AE5" s="29"/>
      <c r="AF5" s="29"/>
      <c r="AG5" s="29"/>
      <c r="AH5" s="29"/>
      <c r="AI5" s="43"/>
      <c r="AJ5" s="44"/>
      <c r="AK5" s="29"/>
      <c r="AL5" s="29"/>
      <c r="AM5" s="29"/>
      <c r="AN5" s="29"/>
      <c r="AO5" s="29"/>
      <c r="AP5" s="32"/>
      <c r="AQ5" s="29"/>
      <c r="AR5" s="20">
        <v>1136981</v>
      </c>
      <c r="AS5" s="3" t="s">
        <v>486</v>
      </c>
      <c r="AT5" s="29"/>
      <c r="AU5" s="38">
        <v>1135754</v>
      </c>
      <c r="AV5" s="3" t="s">
        <v>520</v>
      </c>
      <c r="AW5" s="29"/>
      <c r="AX5" s="38">
        <v>1135711</v>
      </c>
      <c r="AY5" s="3" t="s">
        <v>521</v>
      </c>
      <c r="AZ5" s="29"/>
      <c r="BA5" s="38">
        <v>1135701</v>
      </c>
      <c r="BB5" s="3" t="s">
        <v>522</v>
      </c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</row>
    <row r="6" spans="1:144" s="1" customFormat="1" ht="12.6" x14ac:dyDescent="0.25">
      <c r="B6" s="4">
        <v>1136751</v>
      </c>
      <c r="C6" s="3" t="s">
        <v>402</v>
      </c>
      <c r="D6" s="12">
        <v>40</v>
      </c>
      <c r="F6" s="1">
        <v>175</v>
      </c>
      <c r="G6" s="1" t="s">
        <v>244</v>
      </c>
      <c r="H6" s="1" t="s">
        <v>247</v>
      </c>
      <c r="I6" s="1" t="s">
        <v>241</v>
      </c>
      <c r="K6" s="1" t="s">
        <v>0</v>
      </c>
      <c r="M6" s="1" t="s">
        <v>0</v>
      </c>
      <c r="N6" s="1" t="s">
        <v>0</v>
      </c>
      <c r="V6" s="1" t="s">
        <v>0</v>
      </c>
      <c r="W6" s="1" t="s">
        <v>0</v>
      </c>
      <c r="X6" s="1">
        <v>175</v>
      </c>
      <c r="Y6" s="1" t="s">
        <v>0</v>
      </c>
      <c r="Z6" s="1" t="s">
        <v>0</v>
      </c>
      <c r="AA6" s="12">
        <v>40</v>
      </c>
      <c r="AB6" s="1">
        <v>200</v>
      </c>
      <c r="AC6" s="1" t="s">
        <v>0</v>
      </c>
      <c r="AD6" s="1" t="s">
        <v>0</v>
      </c>
      <c r="AE6" s="1" t="s">
        <v>241</v>
      </c>
      <c r="AI6" s="1" t="s">
        <v>0</v>
      </c>
      <c r="AJ6" s="1" t="s">
        <v>0</v>
      </c>
      <c r="AK6" s="1">
        <v>175</v>
      </c>
      <c r="AO6" s="1" t="s">
        <v>0</v>
      </c>
      <c r="AP6" s="12">
        <v>40</v>
      </c>
      <c r="AQ6" s="1">
        <v>175</v>
      </c>
      <c r="AR6" s="1" t="s">
        <v>0</v>
      </c>
      <c r="AS6" s="1" t="s">
        <v>0</v>
      </c>
      <c r="AX6" s="1" t="s">
        <v>0</v>
      </c>
      <c r="AY6" s="1" t="s">
        <v>0</v>
      </c>
      <c r="BA6" s="1" t="s">
        <v>0</v>
      </c>
      <c r="BB6" s="1" t="s">
        <v>0</v>
      </c>
    </row>
    <row r="7" spans="1:144" s="1" customFormat="1" ht="25.2" x14ac:dyDescent="0.25">
      <c r="A7" s="1" t="s">
        <v>332</v>
      </c>
      <c r="B7" s="20">
        <v>1136752</v>
      </c>
      <c r="C7" s="3" t="s">
        <v>403</v>
      </c>
      <c r="D7" s="12">
        <v>40</v>
      </c>
      <c r="E7" s="1">
        <v>32</v>
      </c>
      <c r="F7" s="1">
        <v>175</v>
      </c>
      <c r="G7" s="1" t="s">
        <v>244</v>
      </c>
      <c r="H7" s="1" t="s">
        <v>247</v>
      </c>
      <c r="I7" s="1" t="s">
        <v>241</v>
      </c>
      <c r="K7" s="1" t="s">
        <v>253</v>
      </c>
      <c r="M7" s="20">
        <v>1135638</v>
      </c>
      <c r="N7" s="3" t="s">
        <v>436</v>
      </c>
      <c r="O7" s="12"/>
      <c r="P7" s="12"/>
      <c r="Q7" s="12"/>
      <c r="R7" s="12"/>
      <c r="S7" s="12"/>
      <c r="T7" s="12"/>
      <c r="V7" s="20">
        <v>1136697</v>
      </c>
      <c r="W7" s="3" t="s">
        <v>453</v>
      </c>
      <c r="X7" s="1">
        <v>175</v>
      </c>
      <c r="Y7" s="20">
        <v>1136989</v>
      </c>
      <c r="Z7" s="3" t="s">
        <v>461</v>
      </c>
      <c r="AA7" s="12">
        <v>40</v>
      </c>
      <c r="AB7" s="1">
        <v>200</v>
      </c>
      <c r="AC7" s="20">
        <v>1135995</v>
      </c>
      <c r="AD7" s="3" t="s">
        <v>467</v>
      </c>
      <c r="AE7" s="1" t="s">
        <v>241</v>
      </c>
      <c r="AI7" s="4">
        <v>1136675</v>
      </c>
      <c r="AJ7" s="3" t="s">
        <v>484</v>
      </c>
      <c r="AK7" s="1">
        <v>175</v>
      </c>
      <c r="AO7" s="1" t="s">
        <v>253</v>
      </c>
      <c r="AP7" s="12">
        <v>40</v>
      </c>
      <c r="AQ7" s="1">
        <v>175</v>
      </c>
      <c r="AR7" s="20">
        <v>1136982</v>
      </c>
      <c r="AS7" s="3" t="s">
        <v>487</v>
      </c>
      <c r="AU7" s="13">
        <v>1008732</v>
      </c>
      <c r="AV7" s="3" t="s">
        <v>320</v>
      </c>
      <c r="AX7" s="13">
        <v>1135714</v>
      </c>
      <c r="AY7" s="3" t="s">
        <v>480</v>
      </c>
      <c r="BA7" s="13">
        <v>1135704</v>
      </c>
      <c r="BB7" s="3" t="s">
        <v>494</v>
      </c>
    </row>
    <row r="8" spans="1:144" s="1" customFormat="1" ht="25.2" x14ac:dyDescent="0.25">
      <c r="B8" s="2" t="s">
        <v>0</v>
      </c>
      <c r="C8" s="3" t="s">
        <v>0</v>
      </c>
      <c r="D8" s="12"/>
      <c r="M8" s="20">
        <v>1135637</v>
      </c>
      <c r="N8" s="3" t="s">
        <v>434</v>
      </c>
      <c r="O8" s="12"/>
      <c r="P8" s="12"/>
      <c r="Q8" s="12"/>
      <c r="R8" s="12"/>
      <c r="S8" s="12"/>
      <c r="T8" s="12"/>
      <c r="V8" s="1" t="s">
        <v>0</v>
      </c>
      <c r="W8" s="1" t="s">
        <v>0</v>
      </c>
      <c r="Y8" s="1" t="s">
        <v>0</v>
      </c>
      <c r="Z8" s="1" t="s">
        <v>0</v>
      </c>
      <c r="AA8" s="12"/>
      <c r="AC8" s="20">
        <v>1135994</v>
      </c>
      <c r="AD8" s="3" t="s">
        <v>465</v>
      </c>
      <c r="AI8" s="1" t="s">
        <v>0</v>
      </c>
      <c r="AJ8" s="1" t="s">
        <v>0</v>
      </c>
      <c r="AP8" s="12"/>
      <c r="AR8" s="20">
        <v>1136981</v>
      </c>
      <c r="AS8" s="3" t="s">
        <v>486</v>
      </c>
      <c r="AU8" s="13">
        <v>1135757</v>
      </c>
      <c r="AV8" s="3" t="s">
        <v>497</v>
      </c>
      <c r="AX8" s="13">
        <v>1135713</v>
      </c>
      <c r="AY8" s="3" t="s">
        <v>478</v>
      </c>
      <c r="BA8" s="13">
        <v>1135703</v>
      </c>
      <c r="BB8" s="3" t="s">
        <v>492</v>
      </c>
    </row>
    <row r="9" spans="1:144" s="1" customFormat="1" ht="12.6" x14ac:dyDescent="0.25">
      <c r="B9" s="20">
        <v>1136753</v>
      </c>
      <c r="C9" s="3" t="s">
        <v>404</v>
      </c>
      <c r="D9" s="12">
        <v>50</v>
      </c>
      <c r="F9" s="1">
        <v>175</v>
      </c>
      <c r="G9" s="1" t="s">
        <v>244</v>
      </c>
      <c r="H9" s="1" t="s">
        <v>247</v>
      </c>
      <c r="I9" s="1" t="s">
        <v>241</v>
      </c>
      <c r="K9" s="1" t="s">
        <v>0</v>
      </c>
      <c r="M9" s="1" t="s">
        <v>0</v>
      </c>
      <c r="N9" s="1" t="s">
        <v>0</v>
      </c>
      <c r="V9" s="1" t="s">
        <v>0</v>
      </c>
      <c r="W9" s="1" t="s">
        <v>0</v>
      </c>
      <c r="X9" s="1">
        <v>175</v>
      </c>
      <c r="Y9" s="1" t="s">
        <v>0</v>
      </c>
      <c r="Z9" s="1" t="s">
        <v>0</v>
      </c>
      <c r="AA9" s="12">
        <v>50</v>
      </c>
      <c r="AB9" s="1">
        <v>200</v>
      </c>
      <c r="AC9" s="1" t="s">
        <v>0</v>
      </c>
      <c r="AD9" s="1" t="s">
        <v>0</v>
      </c>
      <c r="AE9" s="1" t="s">
        <v>241</v>
      </c>
      <c r="AI9" s="1" t="s">
        <v>0</v>
      </c>
      <c r="AJ9" s="1" t="s">
        <v>0</v>
      </c>
      <c r="AK9" s="1">
        <v>175</v>
      </c>
      <c r="AO9" s="1" t="s">
        <v>0</v>
      </c>
      <c r="AP9" s="12">
        <v>50</v>
      </c>
      <c r="AQ9" s="1">
        <v>175</v>
      </c>
      <c r="AR9" s="1" t="s">
        <v>0</v>
      </c>
      <c r="AS9" s="1" t="s">
        <v>0</v>
      </c>
      <c r="AY9" s="1" t="s">
        <v>0</v>
      </c>
      <c r="BB9" s="1" t="s">
        <v>0</v>
      </c>
    </row>
    <row r="10" spans="1:144" s="1" customFormat="1" ht="25.2" x14ac:dyDescent="0.25">
      <c r="A10" s="1" t="s">
        <v>333</v>
      </c>
      <c r="B10" s="20">
        <v>1136754</v>
      </c>
      <c r="C10" s="3" t="s">
        <v>503</v>
      </c>
      <c r="D10" s="12">
        <v>50</v>
      </c>
      <c r="E10" s="1">
        <v>40</v>
      </c>
      <c r="F10" s="1">
        <v>200</v>
      </c>
      <c r="G10" s="1" t="s">
        <v>244</v>
      </c>
      <c r="H10" s="1" t="s">
        <v>247</v>
      </c>
      <c r="I10" s="1" t="s">
        <v>241</v>
      </c>
      <c r="K10" s="1" t="s">
        <v>254</v>
      </c>
      <c r="M10" s="20">
        <v>1135639</v>
      </c>
      <c r="N10" s="3" t="s">
        <v>437</v>
      </c>
      <c r="O10" s="12"/>
      <c r="P10" s="12"/>
      <c r="Q10" s="12"/>
      <c r="R10" s="12"/>
      <c r="S10" s="12"/>
      <c r="T10" s="12"/>
      <c r="V10" s="20">
        <v>1136697</v>
      </c>
      <c r="W10" s="3" t="s">
        <v>453</v>
      </c>
      <c r="X10" s="1">
        <v>200</v>
      </c>
      <c r="Y10" s="20">
        <v>1136989</v>
      </c>
      <c r="Z10" s="3" t="s">
        <v>461</v>
      </c>
      <c r="AA10" s="12">
        <v>50</v>
      </c>
      <c r="AB10" s="1">
        <v>100</v>
      </c>
      <c r="AC10" s="20">
        <v>1135996</v>
      </c>
      <c r="AD10" s="3" t="s">
        <v>468</v>
      </c>
      <c r="AE10" s="1" t="s">
        <v>241</v>
      </c>
      <c r="AI10" s="4">
        <v>1136675</v>
      </c>
      <c r="AJ10" s="3" t="s">
        <v>484</v>
      </c>
      <c r="AK10" s="1">
        <v>200</v>
      </c>
      <c r="AO10" s="1" t="s">
        <v>254</v>
      </c>
      <c r="AP10" s="12">
        <v>50</v>
      </c>
      <c r="AQ10" s="1">
        <v>200</v>
      </c>
      <c r="AR10" s="20">
        <v>1136982</v>
      </c>
      <c r="AS10" s="3" t="s">
        <v>487</v>
      </c>
      <c r="AU10" s="13">
        <v>1008866</v>
      </c>
      <c r="AV10" s="3" t="s">
        <v>321</v>
      </c>
      <c r="AX10" s="13">
        <v>1042866</v>
      </c>
      <c r="AY10" s="3" t="s">
        <v>481</v>
      </c>
      <c r="BA10" s="13">
        <v>1045489</v>
      </c>
      <c r="BB10" s="3" t="s">
        <v>495</v>
      </c>
    </row>
    <row r="11" spans="1:144" s="1" customFormat="1" ht="25.2" x14ac:dyDescent="0.25">
      <c r="B11" s="37"/>
      <c r="C11" s="31" t="s">
        <v>0</v>
      </c>
      <c r="D11" s="12"/>
      <c r="K11" s="1" t="s">
        <v>254</v>
      </c>
      <c r="M11" s="20">
        <v>1135638</v>
      </c>
      <c r="N11" s="3" t="s">
        <v>436</v>
      </c>
      <c r="O11" s="12"/>
      <c r="P11" s="12"/>
      <c r="Q11" s="12"/>
      <c r="R11" s="12"/>
      <c r="S11" s="12"/>
      <c r="T11" s="12"/>
      <c r="W11" s="1" t="s">
        <v>0</v>
      </c>
      <c r="Z11" s="1" t="s">
        <v>0</v>
      </c>
      <c r="AA11" s="12"/>
      <c r="AB11" s="1">
        <v>100</v>
      </c>
      <c r="AC11" s="20">
        <v>1135995</v>
      </c>
      <c r="AD11" s="3" t="s">
        <v>467</v>
      </c>
      <c r="AI11" s="1" t="s">
        <v>0</v>
      </c>
      <c r="AJ11" s="1" t="s">
        <v>0</v>
      </c>
      <c r="AP11" s="12"/>
      <c r="AR11" s="20">
        <v>1136982</v>
      </c>
      <c r="AS11" s="3" t="s">
        <v>487</v>
      </c>
      <c r="AU11" s="13">
        <v>1008732</v>
      </c>
      <c r="AV11" s="3" t="s">
        <v>320</v>
      </c>
      <c r="AX11" s="13">
        <v>1135714</v>
      </c>
      <c r="AY11" s="3" t="s">
        <v>480</v>
      </c>
      <c r="BA11" s="13">
        <v>1135704</v>
      </c>
      <c r="BB11" s="3" t="s">
        <v>494</v>
      </c>
    </row>
    <row r="12" spans="1:144" s="1" customFormat="1" ht="12.6" x14ac:dyDescent="0.25">
      <c r="B12" s="30">
        <v>1044013</v>
      </c>
      <c r="C12" s="31" t="s">
        <v>0</v>
      </c>
      <c r="D12" s="12">
        <v>50</v>
      </c>
      <c r="F12" s="1">
        <v>200</v>
      </c>
      <c r="G12" s="1" t="s">
        <v>244</v>
      </c>
      <c r="H12" s="1" t="s">
        <v>247</v>
      </c>
      <c r="I12" s="1" t="s">
        <v>241</v>
      </c>
      <c r="K12" s="1" t="s">
        <v>0</v>
      </c>
      <c r="V12" s="1" t="s">
        <v>0</v>
      </c>
      <c r="W12" s="1" t="s">
        <v>0</v>
      </c>
      <c r="X12" s="1">
        <v>200</v>
      </c>
      <c r="Y12" s="1" t="s">
        <v>0</v>
      </c>
      <c r="Z12" s="1" t="s">
        <v>0</v>
      </c>
      <c r="AA12" s="12">
        <v>50</v>
      </c>
      <c r="AB12" s="1">
        <v>100</v>
      </c>
      <c r="AD12" s="1" t="s">
        <v>0</v>
      </c>
      <c r="AE12" s="1" t="s">
        <v>241</v>
      </c>
      <c r="AI12" s="1" t="s">
        <v>0</v>
      </c>
      <c r="AJ12" s="1" t="s">
        <v>0</v>
      </c>
      <c r="AK12" s="1">
        <v>200</v>
      </c>
      <c r="AO12" s="1" t="s">
        <v>0</v>
      </c>
      <c r="AP12" s="12">
        <v>50</v>
      </c>
      <c r="AQ12" s="1">
        <v>200</v>
      </c>
      <c r="AS12" s="1" t="s">
        <v>0</v>
      </c>
      <c r="AX12" s="1" t="s">
        <v>0</v>
      </c>
      <c r="AY12" s="1" t="s">
        <v>0</v>
      </c>
      <c r="BA12" s="1" t="s">
        <v>0</v>
      </c>
      <c r="BB12" s="1" t="s">
        <v>0</v>
      </c>
    </row>
    <row r="13" spans="1:144" s="1" customFormat="1" ht="25.2" x14ac:dyDescent="0.25">
      <c r="B13" s="35">
        <v>1018142</v>
      </c>
      <c r="C13" s="31" t="s">
        <v>410</v>
      </c>
      <c r="D13" s="12">
        <v>50</v>
      </c>
      <c r="F13" s="1">
        <v>175</v>
      </c>
      <c r="G13" s="1" t="s">
        <v>244</v>
      </c>
      <c r="H13" s="1" t="s">
        <v>247</v>
      </c>
      <c r="I13" s="1" t="s">
        <v>241</v>
      </c>
      <c r="K13" s="1" t="s">
        <v>0</v>
      </c>
      <c r="V13" s="1" t="s">
        <v>0</v>
      </c>
      <c r="W13" s="1" t="s">
        <v>0</v>
      </c>
      <c r="X13" s="1">
        <v>175</v>
      </c>
      <c r="Y13" s="1" t="s">
        <v>0</v>
      </c>
      <c r="Z13" s="1" t="s">
        <v>0</v>
      </c>
      <c r="AA13" s="12">
        <v>50</v>
      </c>
      <c r="AB13" s="1">
        <v>200</v>
      </c>
      <c r="AD13" s="1" t="s">
        <v>0</v>
      </c>
      <c r="AE13" s="1" t="s">
        <v>241</v>
      </c>
      <c r="AI13" s="1" t="s">
        <v>0</v>
      </c>
      <c r="AJ13" s="1" t="s">
        <v>0</v>
      </c>
      <c r="AK13" s="1">
        <v>175</v>
      </c>
      <c r="AO13" s="1" t="s">
        <v>0</v>
      </c>
      <c r="AP13" s="12">
        <v>50</v>
      </c>
      <c r="AQ13" s="1">
        <v>175</v>
      </c>
      <c r="AS13" s="1" t="s">
        <v>0</v>
      </c>
      <c r="AX13" s="1" t="s">
        <v>0</v>
      </c>
      <c r="AY13" s="1" t="s">
        <v>0</v>
      </c>
      <c r="BA13" s="1" t="s">
        <v>0</v>
      </c>
      <c r="BB13" s="1" t="s">
        <v>0</v>
      </c>
    </row>
    <row r="14" spans="1:144" s="1" customFormat="1" ht="27.6" x14ac:dyDescent="0.25">
      <c r="A14" s="1" t="s">
        <v>502</v>
      </c>
      <c r="B14" s="30">
        <v>1136710</v>
      </c>
      <c r="C14" s="31" t="s">
        <v>405</v>
      </c>
      <c r="D14" s="12">
        <v>32</v>
      </c>
      <c r="E14" s="1">
        <v>25</v>
      </c>
      <c r="F14" s="1">
        <v>140</v>
      </c>
      <c r="G14" s="1" t="s">
        <v>244</v>
      </c>
      <c r="H14" s="1" t="s">
        <v>248</v>
      </c>
      <c r="I14" s="1" t="s">
        <v>241</v>
      </c>
      <c r="K14" s="1" t="s">
        <v>255</v>
      </c>
      <c r="M14" s="20">
        <v>1135637</v>
      </c>
      <c r="N14" s="28" t="s">
        <v>434</v>
      </c>
      <c r="O14" s="12"/>
      <c r="P14" s="12"/>
      <c r="Q14" s="12"/>
      <c r="R14" s="12"/>
      <c r="S14" s="12"/>
      <c r="T14" s="12"/>
      <c r="V14" s="20">
        <v>1136693</v>
      </c>
      <c r="W14" s="3" t="s">
        <v>454</v>
      </c>
      <c r="X14" s="1">
        <v>140</v>
      </c>
      <c r="Y14" s="20">
        <v>1136988</v>
      </c>
      <c r="Z14" s="3" t="s">
        <v>462</v>
      </c>
      <c r="AA14" s="12">
        <v>32</v>
      </c>
      <c r="AB14" s="1">
        <v>200</v>
      </c>
      <c r="AC14" s="20">
        <v>1135994</v>
      </c>
      <c r="AD14" s="3" t="s">
        <v>465</v>
      </c>
      <c r="AE14" s="1" t="s">
        <v>241</v>
      </c>
      <c r="AI14" s="4">
        <v>1136675</v>
      </c>
      <c r="AJ14" s="3" t="s">
        <v>484</v>
      </c>
      <c r="AK14" s="1">
        <v>140</v>
      </c>
      <c r="AO14" s="1" t="s">
        <v>255</v>
      </c>
      <c r="AP14" s="12">
        <v>32</v>
      </c>
      <c r="AQ14" s="1">
        <v>140</v>
      </c>
      <c r="AR14" s="20">
        <v>1136981</v>
      </c>
      <c r="AS14" s="3" t="s">
        <v>486</v>
      </c>
      <c r="AU14" s="13">
        <v>1135757</v>
      </c>
      <c r="AV14" s="3" t="s">
        <v>497</v>
      </c>
      <c r="AX14" s="13">
        <v>1135713</v>
      </c>
      <c r="AY14" s="3" t="s">
        <v>478</v>
      </c>
      <c r="BA14" s="13">
        <v>1135703</v>
      </c>
      <c r="BB14" s="3" t="s">
        <v>492</v>
      </c>
    </row>
    <row r="15" spans="1:144" s="1" customFormat="1" ht="27.6" x14ac:dyDescent="0.25">
      <c r="B15" s="20">
        <v>1136711</v>
      </c>
      <c r="C15" s="3" t="s">
        <v>406</v>
      </c>
      <c r="D15" s="12">
        <v>40</v>
      </c>
      <c r="E15" s="1">
        <v>32</v>
      </c>
      <c r="F15" s="1">
        <v>175</v>
      </c>
      <c r="G15" s="1" t="s">
        <v>244</v>
      </c>
      <c r="H15" s="1" t="s">
        <v>248</v>
      </c>
      <c r="I15" s="1" t="s">
        <v>241</v>
      </c>
      <c r="K15" s="1" t="s">
        <v>256</v>
      </c>
      <c r="M15" s="20">
        <v>1135638</v>
      </c>
      <c r="N15" s="28" t="s">
        <v>436</v>
      </c>
      <c r="O15" s="12"/>
      <c r="P15" s="12"/>
      <c r="Q15" s="12"/>
      <c r="R15" s="12"/>
      <c r="S15" s="12"/>
      <c r="T15" s="12"/>
      <c r="V15" s="20">
        <v>1136694</v>
      </c>
      <c r="W15" s="3" t="s">
        <v>455</v>
      </c>
      <c r="X15" s="1">
        <v>175</v>
      </c>
      <c r="Y15" s="20">
        <v>1136989</v>
      </c>
      <c r="Z15" s="3" t="s">
        <v>461</v>
      </c>
      <c r="AA15" s="12">
        <v>40</v>
      </c>
      <c r="AB15" s="1">
        <v>200</v>
      </c>
      <c r="AC15" s="20">
        <v>1135995</v>
      </c>
      <c r="AD15" s="3" t="s">
        <v>467</v>
      </c>
      <c r="AE15" s="1" t="s">
        <v>241</v>
      </c>
      <c r="AI15" s="4">
        <v>1136675</v>
      </c>
      <c r="AJ15" s="3" t="s">
        <v>484</v>
      </c>
      <c r="AK15" s="1">
        <v>175</v>
      </c>
      <c r="AO15" s="1" t="s">
        <v>256</v>
      </c>
      <c r="AP15" s="12">
        <v>40</v>
      </c>
      <c r="AQ15" s="1">
        <v>175</v>
      </c>
      <c r="AR15" s="20">
        <v>1136982</v>
      </c>
      <c r="AS15" s="3" t="s">
        <v>487</v>
      </c>
      <c r="AU15" s="13">
        <v>1008732</v>
      </c>
      <c r="AV15" s="3" t="s">
        <v>320</v>
      </c>
      <c r="AX15" s="13">
        <v>1135714</v>
      </c>
      <c r="AY15" s="3" t="s">
        <v>480</v>
      </c>
      <c r="BA15" s="13">
        <v>1135704</v>
      </c>
      <c r="BB15" s="3" t="s">
        <v>494</v>
      </c>
    </row>
    <row r="16" spans="1:144" s="1" customFormat="1" ht="27.6" x14ac:dyDescent="0.25">
      <c r="B16" s="20">
        <v>1136712</v>
      </c>
      <c r="C16" s="3" t="s">
        <v>407</v>
      </c>
      <c r="D16" s="12">
        <v>50</v>
      </c>
      <c r="E16" s="1">
        <v>40</v>
      </c>
      <c r="F16" s="1">
        <v>175</v>
      </c>
      <c r="G16" s="1" t="s">
        <v>244</v>
      </c>
      <c r="H16" s="1" t="s">
        <v>248</v>
      </c>
      <c r="I16" s="1" t="s">
        <v>241</v>
      </c>
      <c r="K16" s="1" t="s">
        <v>257</v>
      </c>
      <c r="M16" s="20">
        <v>1135639</v>
      </c>
      <c r="N16" s="28" t="s">
        <v>437</v>
      </c>
      <c r="O16" s="12"/>
      <c r="P16" s="12"/>
      <c r="Q16" s="12"/>
      <c r="R16" s="12"/>
      <c r="S16" s="12"/>
      <c r="T16" s="12"/>
      <c r="V16" s="20">
        <v>1136694</v>
      </c>
      <c r="W16" s="3" t="s">
        <v>455</v>
      </c>
      <c r="X16" s="1">
        <v>175</v>
      </c>
      <c r="Y16" s="20">
        <v>1136989</v>
      </c>
      <c r="Z16" s="3" t="s">
        <v>461</v>
      </c>
      <c r="AA16" s="12">
        <v>50</v>
      </c>
      <c r="AB16" s="1">
        <v>200</v>
      </c>
      <c r="AC16" s="20">
        <v>1135996</v>
      </c>
      <c r="AD16" s="3" t="s">
        <v>468</v>
      </c>
      <c r="AE16" s="1" t="s">
        <v>241</v>
      </c>
      <c r="AI16" s="4">
        <v>1136675</v>
      </c>
      <c r="AJ16" s="3" t="s">
        <v>484</v>
      </c>
      <c r="AK16" s="1">
        <v>175</v>
      </c>
      <c r="AO16" s="1" t="s">
        <v>257</v>
      </c>
      <c r="AP16" s="12">
        <v>50</v>
      </c>
      <c r="AQ16" s="1">
        <v>175</v>
      </c>
      <c r="AR16" s="20">
        <v>1136982</v>
      </c>
      <c r="AS16" s="3" t="s">
        <v>487</v>
      </c>
      <c r="AU16" s="13">
        <v>1008866</v>
      </c>
      <c r="AV16" s="3" t="s">
        <v>321</v>
      </c>
      <c r="AX16" s="13">
        <v>1042866</v>
      </c>
      <c r="AY16" s="3" t="s">
        <v>481</v>
      </c>
      <c r="BA16" s="13">
        <v>1045489</v>
      </c>
      <c r="BB16" s="3" t="s">
        <v>495</v>
      </c>
    </row>
    <row r="17" spans="1:54" s="1" customFormat="1" ht="27.6" x14ac:dyDescent="0.25">
      <c r="B17" s="20">
        <v>1136713</v>
      </c>
      <c r="C17" s="3" t="s">
        <v>411</v>
      </c>
      <c r="D17" s="12">
        <v>63</v>
      </c>
      <c r="E17" s="1">
        <v>50</v>
      </c>
      <c r="F17" s="1">
        <v>175</v>
      </c>
      <c r="G17" s="1" t="s">
        <v>244</v>
      </c>
      <c r="H17" s="1" t="s">
        <v>248</v>
      </c>
      <c r="I17" s="1" t="s">
        <v>241</v>
      </c>
      <c r="K17" s="1" t="s">
        <v>258</v>
      </c>
      <c r="M17" s="20">
        <v>1135982</v>
      </c>
      <c r="N17" s="28" t="s">
        <v>438</v>
      </c>
      <c r="O17" s="12"/>
      <c r="P17" s="20"/>
      <c r="Q17" s="3"/>
      <c r="R17" s="12"/>
      <c r="S17" s="13"/>
      <c r="T17" s="3"/>
      <c r="V17" s="20">
        <v>1136694</v>
      </c>
      <c r="W17" s="3" t="s">
        <v>455</v>
      </c>
      <c r="X17" s="1">
        <v>175</v>
      </c>
      <c r="Y17" s="20">
        <v>1136989</v>
      </c>
      <c r="Z17" s="3" t="s">
        <v>461</v>
      </c>
      <c r="AA17" s="12">
        <v>63</v>
      </c>
      <c r="AB17" s="1">
        <v>200</v>
      </c>
      <c r="AC17" s="20">
        <v>1135997</v>
      </c>
      <c r="AD17" s="3" t="s">
        <v>469</v>
      </c>
      <c r="AE17" s="1" t="s">
        <v>241</v>
      </c>
      <c r="AI17" s="4">
        <v>1136675</v>
      </c>
      <c r="AJ17" s="3" t="s">
        <v>484</v>
      </c>
      <c r="AK17" s="1">
        <v>175</v>
      </c>
      <c r="AO17" s="1" t="s">
        <v>258</v>
      </c>
      <c r="AP17" s="12">
        <v>63</v>
      </c>
      <c r="AQ17" s="1">
        <v>175</v>
      </c>
      <c r="AR17" s="20">
        <v>1136984</v>
      </c>
      <c r="AS17" s="3" t="s">
        <v>488</v>
      </c>
      <c r="AU17" s="13">
        <v>1008867</v>
      </c>
      <c r="AV17" s="3" t="s">
        <v>322</v>
      </c>
      <c r="AX17" s="13">
        <v>1042865</v>
      </c>
      <c r="AY17" s="3" t="s">
        <v>482</v>
      </c>
      <c r="BA17" s="13">
        <v>1045490</v>
      </c>
      <c r="BB17" s="3" t="s">
        <v>310</v>
      </c>
    </row>
    <row r="18" spans="1:54" s="29" customFormat="1" ht="27.6" x14ac:dyDescent="0.25">
      <c r="B18" s="30">
        <v>1136714</v>
      </c>
      <c r="C18" s="31" t="s">
        <v>412</v>
      </c>
      <c r="D18" s="32">
        <v>75</v>
      </c>
      <c r="E18" s="29">
        <v>65</v>
      </c>
      <c r="F18" s="29">
        <v>200</v>
      </c>
      <c r="G18" s="29" t="s">
        <v>244</v>
      </c>
      <c r="H18" s="29" t="s">
        <v>248</v>
      </c>
      <c r="I18" s="29" t="s">
        <v>241</v>
      </c>
      <c r="K18" s="29" t="s">
        <v>259</v>
      </c>
      <c r="M18" s="30">
        <v>1135640</v>
      </c>
      <c r="N18" s="33" t="s">
        <v>439</v>
      </c>
      <c r="O18" s="32"/>
      <c r="P18" s="30"/>
      <c r="Q18" s="31"/>
      <c r="R18" s="32"/>
      <c r="S18" s="34"/>
      <c r="T18" s="31"/>
      <c r="V18" s="30">
        <v>1136694</v>
      </c>
      <c r="W18" s="31" t="s">
        <v>455</v>
      </c>
      <c r="X18" s="29">
        <v>200</v>
      </c>
      <c r="Y18" s="30">
        <v>1136989</v>
      </c>
      <c r="Z18" s="31" t="s">
        <v>461</v>
      </c>
      <c r="AA18" s="32">
        <v>75</v>
      </c>
      <c r="AB18" s="29">
        <v>100</v>
      </c>
      <c r="AC18" s="30">
        <v>1135640</v>
      </c>
      <c r="AD18" s="31" t="s">
        <v>439</v>
      </c>
      <c r="AE18" s="29" t="s">
        <v>241</v>
      </c>
      <c r="AF18" s="30">
        <v>1136634</v>
      </c>
      <c r="AG18" s="31" t="s">
        <v>499</v>
      </c>
      <c r="AI18" s="35">
        <v>1136675</v>
      </c>
      <c r="AJ18" s="31" t="s">
        <v>484</v>
      </c>
      <c r="AK18" s="29">
        <v>200</v>
      </c>
      <c r="AO18" s="29" t="s">
        <v>259</v>
      </c>
      <c r="AP18" s="32">
        <v>75</v>
      </c>
      <c r="AQ18" s="29">
        <v>200</v>
      </c>
      <c r="AR18" s="30">
        <v>1136984</v>
      </c>
      <c r="AS18" s="31" t="s">
        <v>488</v>
      </c>
      <c r="AU18" s="36">
        <v>1085074</v>
      </c>
      <c r="AV18" s="31" t="s">
        <v>323</v>
      </c>
      <c r="AX18" s="36">
        <v>1085084</v>
      </c>
      <c r="AY18" s="31" t="s">
        <v>483</v>
      </c>
      <c r="BA18" s="36">
        <v>1085087</v>
      </c>
      <c r="BB18" s="31" t="s">
        <v>496</v>
      </c>
    </row>
    <row r="19" spans="1:54" s="29" customFormat="1" ht="27.6" x14ac:dyDescent="0.25">
      <c r="B19" s="30">
        <v>1136715</v>
      </c>
      <c r="C19" s="31" t="s">
        <v>408</v>
      </c>
      <c r="D19" s="32">
        <v>90</v>
      </c>
      <c r="E19" s="29">
        <v>80</v>
      </c>
      <c r="F19" s="29">
        <v>200</v>
      </c>
      <c r="G19" s="29" t="s">
        <v>244</v>
      </c>
      <c r="H19" s="29" t="s">
        <v>248</v>
      </c>
      <c r="I19" s="29" t="s">
        <v>241</v>
      </c>
      <c r="K19" s="29" t="s">
        <v>260</v>
      </c>
      <c r="M19" s="30">
        <v>1135641</v>
      </c>
      <c r="N19" s="33" t="s">
        <v>440</v>
      </c>
      <c r="O19" s="32"/>
      <c r="P19" s="30"/>
      <c r="Q19" s="31"/>
      <c r="R19" s="32"/>
      <c r="S19" s="37"/>
      <c r="T19" s="31"/>
      <c r="V19" s="30">
        <v>1136694</v>
      </c>
      <c r="W19" s="31" t="s">
        <v>455</v>
      </c>
      <c r="X19" s="29">
        <v>200</v>
      </c>
      <c r="Y19" s="30">
        <v>1136989</v>
      </c>
      <c r="Z19" s="31" t="s">
        <v>461</v>
      </c>
      <c r="AA19" s="32">
        <v>90</v>
      </c>
      <c r="AB19" s="29">
        <v>100</v>
      </c>
      <c r="AC19" s="30">
        <v>1135641</v>
      </c>
      <c r="AD19" s="31" t="s">
        <v>440</v>
      </c>
      <c r="AE19" s="29" t="s">
        <v>241</v>
      </c>
      <c r="AF19" s="30">
        <v>1136635</v>
      </c>
      <c r="AG19" s="31" t="s">
        <v>500</v>
      </c>
      <c r="AI19" s="35">
        <v>1136675</v>
      </c>
      <c r="AJ19" s="31" t="s">
        <v>484</v>
      </c>
      <c r="AK19" s="29">
        <v>200</v>
      </c>
      <c r="AO19" s="29" t="s">
        <v>260</v>
      </c>
      <c r="AP19" s="32">
        <v>90</v>
      </c>
      <c r="AQ19" s="29">
        <v>200</v>
      </c>
      <c r="AR19" s="30">
        <v>1136986</v>
      </c>
      <c r="AS19" s="31" t="s">
        <v>489</v>
      </c>
      <c r="AY19" s="29" t="s">
        <v>0</v>
      </c>
      <c r="BB19" s="29" t="s">
        <v>0</v>
      </c>
    </row>
    <row r="20" spans="1:54" s="29" customFormat="1" ht="25.2" x14ac:dyDescent="0.25">
      <c r="B20" s="30">
        <v>1136716</v>
      </c>
      <c r="C20" s="31" t="s">
        <v>409</v>
      </c>
      <c r="D20" s="32">
        <v>110</v>
      </c>
      <c r="E20" s="29">
        <v>90</v>
      </c>
      <c r="F20" s="29">
        <v>200</v>
      </c>
      <c r="G20" s="29" t="s">
        <v>244</v>
      </c>
      <c r="H20" s="29" t="s">
        <v>248</v>
      </c>
      <c r="I20" s="29" t="s">
        <v>241</v>
      </c>
      <c r="K20" s="29" t="s">
        <v>261</v>
      </c>
      <c r="M20" s="30">
        <v>1135983</v>
      </c>
      <c r="N20" s="31" t="s">
        <v>448</v>
      </c>
      <c r="O20" s="32"/>
      <c r="P20" s="30"/>
      <c r="Q20" s="31"/>
      <c r="R20" s="32"/>
      <c r="S20" s="37"/>
      <c r="T20" s="31"/>
      <c r="V20" s="30">
        <v>1136694</v>
      </c>
      <c r="W20" s="31" t="s">
        <v>455</v>
      </c>
      <c r="X20" s="29">
        <v>200</v>
      </c>
      <c r="Y20" s="30">
        <v>1136989</v>
      </c>
      <c r="Z20" s="31" t="s">
        <v>461</v>
      </c>
      <c r="AA20" s="32">
        <v>110</v>
      </c>
      <c r="AB20" s="29">
        <v>100</v>
      </c>
      <c r="AC20" s="30">
        <v>1135983</v>
      </c>
      <c r="AD20" s="31" t="s">
        <v>448</v>
      </c>
      <c r="AE20" s="29" t="s">
        <v>241</v>
      </c>
      <c r="AF20" s="30">
        <v>1136636</v>
      </c>
      <c r="AG20" s="31" t="s">
        <v>501</v>
      </c>
      <c r="AI20" s="35">
        <v>1136675</v>
      </c>
      <c r="AJ20" s="31" t="s">
        <v>484</v>
      </c>
      <c r="AK20" s="29">
        <v>200</v>
      </c>
      <c r="AO20" s="29" t="s">
        <v>261</v>
      </c>
      <c r="AP20" s="32">
        <v>110</v>
      </c>
      <c r="AQ20" s="29">
        <v>200</v>
      </c>
      <c r="AR20" s="30">
        <v>1136986</v>
      </c>
      <c r="AS20" s="31" t="s">
        <v>489</v>
      </c>
      <c r="AU20" s="31"/>
      <c r="AY20" s="29" t="s">
        <v>0</v>
      </c>
      <c r="BB20" s="29" t="s">
        <v>0</v>
      </c>
    </row>
    <row r="21" spans="1:54" s="29" customFormat="1" x14ac:dyDescent="0.25">
      <c r="B21" s="30">
        <v>1018139</v>
      </c>
      <c r="C21" s="31" t="s">
        <v>0</v>
      </c>
      <c r="D21" s="32">
        <v>25</v>
      </c>
      <c r="F21" s="29">
        <v>175</v>
      </c>
      <c r="G21" s="29" t="s">
        <v>244</v>
      </c>
      <c r="H21" s="29" t="s">
        <v>247</v>
      </c>
      <c r="I21" s="29" t="s">
        <v>242</v>
      </c>
      <c r="K21" s="29" t="s">
        <v>0</v>
      </c>
      <c r="N21" s="33" t="s">
        <v>0</v>
      </c>
      <c r="W21" s="29" t="s">
        <v>0</v>
      </c>
      <c r="X21" s="29">
        <v>175</v>
      </c>
      <c r="Z21" s="29" t="s">
        <v>0</v>
      </c>
      <c r="AA21" s="32">
        <v>25</v>
      </c>
      <c r="AB21" s="29">
        <v>200</v>
      </c>
      <c r="AD21" s="29" t="s">
        <v>0</v>
      </c>
      <c r="AE21" s="29" t="s">
        <v>242</v>
      </c>
      <c r="AI21" s="29" t="s">
        <v>0</v>
      </c>
      <c r="AJ21" s="29" t="s">
        <v>0</v>
      </c>
      <c r="AK21" s="29">
        <v>175</v>
      </c>
      <c r="AO21" s="29" t="s">
        <v>0</v>
      </c>
      <c r="AP21" s="32">
        <v>25</v>
      </c>
      <c r="AQ21" s="29">
        <v>175</v>
      </c>
      <c r="AS21" s="29" t="s">
        <v>0</v>
      </c>
      <c r="AY21" s="29" t="s">
        <v>0</v>
      </c>
      <c r="BB21" s="29" t="s">
        <v>0</v>
      </c>
    </row>
    <row r="22" spans="1:54" s="29" customFormat="1" ht="30.6" customHeight="1" x14ac:dyDescent="0.25">
      <c r="A22" s="29" t="s">
        <v>541</v>
      </c>
      <c r="B22" s="30">
        <v>1136717</v>
      </c>
      <c r="C22" s="31" t="str">
        <f>IFERROR(IF($B22="","",INDEX([1]Portfolio!$F:$F,MATCH($B22+0,[1]Portfolio!$C:$C,0))),"")</f>
        <v>USYSTEMS труба Thermo Twin PE-Xa 2x25x2,3/175 PN6 бухта 200м '1Ф</v>
      </c>
      <c r="D22" s="32">
        <v>25</v>
      </c>
      <c r="E22" s="29">
        <v>20</v>
      </c>
      <c r="F22" s="29">
        <v>175</v>
      </c>
      <c r="G22" s="29" t="s">
        <v>245</v>
      </c>
      <c r="H22" s="29" t="s">
        <v>247</v>
      </c>
      <c r="I22" s="29" t="s">
        <v>242</v>
      </c>
      <c r="K22" s="29" t="s">
        <v>540</v>
      </c>
      <c r="M22" s="39">
        <v>1135979</v>
      </c>
      <c r="N22" s="33" t="s">
        <v>513</v>
      </c>
      <c r="V22" s="30">
        <v>1136697</v>
      </c>
      <c r="W22" s="31" t="s">
        <v>453</v>
      </c>
      <c r="X22" s="29">
        <v>175</v>
      </c>
      <c r="Y22" s="30">
        <v>1136989</v>
      </c>
      <c r="Z22" s="31" t="s">
        <v>461</v>
      </c>
      <c r="AA22" s="32">
        <v>25</v>
      </c>
      <c r="AB22" s="29">
        <v>200</v>
      </c>
      <c r="AC22" s="39">
        <v>1135984</v>
      </c>
      <c r="AD22" s="31" t="s">
        <v>514</v>
      </c>
      <c r="AE22" s="29" t="s">
        <v>242</v>
      </c>
      <c r="AI22" s="35">
        <v>1136675</v>
      </c>
      <c r="AJ22" s="31" t="s">
        <v>484</v>
      </c>
      <c r="AK22" s="29">
        <v>175</v>
      </c>
      <c r="AO22" s="29" t="s">
        <v>540</v>
      </c>
      <c r="AP22" s="32">
        <v>25</v>
      </c>
      <c r="AQ22" s="29">
        <v>175</v>
      </c>
      <c r="AR22" s="30">
        <v>1136981</v>
      </c>
      <c r="AS22" s="31" t="s">
        <v>486</v>
      </c>
      <c r="AU22" s="39" t="s">
        <v>509</v>
      </c>
      <c r="AV22" s="31" t="s">
        <v>498</v>
      </c>
      <c r="AX22" s="39">
        <v>1135712</v>
      </c>
      <c r="AY22" s="31" t="s">
        <v>479</v>
      </c>
      <c r="BA22" s="39">
        <v>1135702</v>
      </c>
      <c r="BB22" s="31" t="s">
        <v>493</v>
      </c>
    </row>
    <row r="23" spans="1:54" s="29" customFormat="1" ht="27.6" x14ac:dyDescent="0.25">
      <c r="A23" s="29" t="s">
        <v>334</v>
      </c>
      <c r="B23" s="30">
        <v>1136718</v>
      </c>
      <c r="C23" s="31" t="s">
        <v>413</v>
      </c>
      <c r="D23" s="32">
        <v>32</v>
      </c>
      <c r="E23" s="29">
        <v>25</v>
      </c>
      <c r="F23" s="29">
        <v>175</v>
      </c>
      <c r="G23" s="29" t="s">
        <v>245</v>
      </c>
      <c r="H23" s="29" t="s">
        <v>247</v>
      </c>
      <c r="I23" s="29" t="s">
        <v>242</v>
      </c>
      <c r="K23" s="29" t="s">
        <v>262</v>
      </c>
      <c r="M23" s="30">
        <v>1135630</v>
      </c>
      <c r="N23" s="33" t="s">
        <v>441</v>
      </c>
      <c r="O23" s="32"/>
      <c r="P23" s="32"/>
      <c r="Q23" s="32"/>
      <c r="R23" s="32"/>
      <c r="S23" s="32"/>
      <c r="T23" s="32"/>
      <c r="V23" s="30">
        <v>1136697</v>
      </c>
      <c r="W23" s="31" t="s">
        <v>453</v>
      </c>
      <c r="X23" s="29">
        <v>175</v>
      </c>
      <c r="Y23" s="30">
        <v>1136989</v>
      </c>
      <c r="Z23" s="31" t="s">
        <v>461</v>
      </c>
      <c r="AA23" s="32">
        <v>32</v>
      </c>
      <c r="AB23" s="29">
        <v>200</v>
      </c>
      <c r="AC23" s="30">
        <v>1135985</v>
      </c>
      <c r="AD23" s="31" t="s">
        <v>470</v>
      </c>
      <c r="AE23" s="29" t="s">
        <v>242</v>
      </c>
      <c r="AI23" s="35">
        <v>1136675</v>
      </c>
      <c r="AJ23" s="31" t="s">
        <v>484</v>
      </c>
      <c r="AK23" s="29">
        <v>175</v>
      </c>
      <c r="AO23" s="29" t="s">
        <v>262</v>
      </c>
      <c r="AP23" s="32">
        <v>32</v>
      </c>
      <c r="AQ23" s="29">
        <v>175</v>
      </c>
      <c r="AR23" s="30">
        <v>1136981</v>
      </c>
      <c r="AS23" s="31" t="s">
        <v>486</v>
      </c>
      <c r="AU23" s="34">
        <v>1135757</v>
      </c>
      <c r="AV23" s="31" t="s">
        <v>497</v>
      </c>
      <c r="AX23" s="34">
        <v>1135713</v>
      </c>
      <c r="AY23" s="31" t="s">
        <v>478</v>
      </c>
      <c r="BA23" s="34">
        <v>1135703</v>
      </c>
      <c r="BB23" s="31" t="s">
        <v>492</v>
      </c>
    </row>
    <row r="24" spans="1:54" s="29" customFormat="1" ht="27.6" x14ac:dyDescent="0.25">
      <c r="A24" s="29" t="s">
        <v>335</v>
      </c>
      <c r="B24" s="30">
        <v>1136719</v>
      </c>
      <c r="C24" s="31" t="s">
        <v>414</v>
      </c>
      <c r="D24" s="32">
        <v>40</v>
      </c>
      <c r="E24" s="29">
        <v>32</v>
      </c>
      <c r="F24" s="29">
        <v>175</v>
      </c>
      <c r="G24" s="29" t="s">
        <v>245</v>
      </c>
      <c r="H24" s="29" t="s">
        <v>247</v>
      </c>
      <c r="I24" s="29" t="s">
        <v>242</v>
      </c>
      <c r="K24" s="29" t="s">
        <v>263</v>
      </c>
      <c r="M24" s="30">
        <v>1135631</v>
      </c>
      <c r="N24" s="33" t="s">
        <v>442</v>
      </c>
      <c r="O24" s="32"/>
      <c r="P24" s="32"/>
      <c r="Q24" s="32"/>
      <c r="R24" s="32"/>
      <c r="S24" s="32"/>
      <c r="T24" s="32"/>
      <c r="V24" s="30">
        <v>1136697</v>
      </c>
      <c r="W24" s="31" t="s">
        <v>453</v>
      </c>
      <c r="X24" s="29">
        <v>175</v>
      </c>
      <c r="Y24" s="30">
        <v>1136989</v>
      </c>
      <c r="Z24" s="31" t="s">
        <v>461</v>
      </c>
      <c r="AA24" s="32">
        <v>40</v>
      </c>
      <c r="AB24" s="29">
        <v>200</v>
      </c>
      <c r="AC24" s="30">
        <v>1135986</v>
      </c>
      <c r="AD24" s="31" t="s">
        <v>471</v>
      </c>
      <c r="AE24" s="29" t="s">
        <v>242</v>
      </c>
      <c r="AI24" s="35">
        <v>1136675</v>
      </c>
      <c r="AJ24" s="31" t="s">
        <v>484</v>
      </c>
      <c r="AK24" s="29">
        <v>175</v>
      </c>
      <c r="AO24" s="29" t="s">
        <v>263</v>
      </c>
      <c r="AP24" s="32">
        <v>40</v>
      </c>
      <c r="AQ24" s="29">
        <v>175</v>
      </c>
      <c r="AR24" s="30">
        <v>1136982</v>
      </c>
      <c r="AS24" s="31" t="s">
        <v>487</v>
      </c>
      <c r="AU24" s="34">
        <v>1008732</v>
      </c>
      <c r="AV24" s="31" t="s">
        <v>320</v>
      </c>
      <c r="AX24" s="34">
        <v>1135714</v>
      </c>
      <c r="AY24" s="31" t="s">
        <v>480</v>
      </c>
      <c r="BA24" s="34">
        <v>1135704</v>
      </c>
      <c r="BB24" s="31" t="s">
        <v>494</v>
      </c>
    </row>
    <row r="25" spans="1:54" s="29" customFormat="1" ht="27.6" x14ac:dyDescent="0.25">
      <c r="A25" s="29" t="s">
        <v>336</v>
      </c>
      <c r="B25" s="30">
        <v>1136720</v>
      </c>
      <c r="C25" s="31" t="s">
        <v>415</v>
      </c>
      <c r="D25" s="32">
        <v>50</v>
      </c>
      <c r="E25" s="29">
        <v>40</v>
      </c>
      <c r="F25" s="29">
        <v>200</v>
      </c>
      <c r="G25" s="29" t="s">
        <v>245</v>
      </c>
      <c r="H25" s="29" t="s">
        <v>247</v>
      </c>
      <c r="I25" s="29" t="s">
        <v>242</v>
      </c>
      <c r="K25" s="29" t="s">
        <v>264</v>
      </c>
      <c r="M25" s="30">
        <v>1135632</v>
      </c>
      <c r="N25" s="33" t="s">
        <v>443</v>
      </c>
      <c r="O25" s="32"/>
      <c r="P25" s="32"/>
      <c r="Q25" s="32"/>
      <c r="R25" s="32"/>
      <c r="S25" s="32"/>
      <c r="T25" s="32"/>
      <c r="V25" s="30">
        <v>1136697</v>
      </c>
      <c r="W25" s="31" t="s">
        <v>453</v>
      </c>
      <c r="X25" s="29">
        <v>200</v>
      </c>
      <c r="Y25" s="30">
        <v>1136989</v>
      </c>
      <c r="Z25" s="31" t="s">
        <v>461</v>
      </c>
      <c r="AA25" s="32">
        <v>50</v>
      </c>
      <c r="AB25" s="29">
        <v>100</v>
      </c>
      <c r="AC25" s="30">
        <v>1135987</v>
      </c>
      <c r="AD25" s="31" t="s">
        <v>472</v>
      </c>
      <c r="AE25" s="29" t="s">
        <v>242</v>
      </c>
      <c r="AI25" s="35">
        <v>1136675</v>
      </c>
      <c r="AJ25" s="31" t="s">
        <v>484</v>
      </c>
      <c r="AK25" s="29">
        <v>200</v>
      </c>
      <c r="AO25" s="29" t="s">
        <v>264</v>
      </c>
      <c r="AP25" s="32">
        <v>50</v>
      </c>
      <c r="AQ25" s="29">
        <v>200</v>
      </c>
      <c r="AR25" s="30">
        <v>1136982</v>
      </c>
      <c r="AS25" s="31" t="s">
        <v>487</v>
      </c>
      <c r="AU25" s="34">
        <v>1008866</v>
      </c>
      <c r="AV25" s="31" t="s">
        <v>321</v>
      </c>
      <c r="AX25" s="34">
        <v>1042866</v>
      </c>
      <c r="AY25" s="31" t="s">
        <v>481</v>
      </c>
      <c r="BA25" s="34">
        <v>1045489</v>
      </c>
      <c r="BB25" s="31" t="s">
        <v>495</v>
      </c>
    </row>
    <row r="26" spans="1:54" s="29" customFormat="1" ht="27.6" x14ac:dyDescent="0.25">
      <c r="A26" s="29" t="s">
        <v>337</v>
      </c>
      <c r="B26" s="30">
        <v>1136721</v>
      </c>
      <c r="C26" s="31" t="s">
        <v>416</v>
      </c>
      <c r="D26" s="32">
        <v>63</v>
      </c>
      <c r="E26" s="29">
        <v>50</v>
      </c>
      <c r="F26" s="29">
        <v>200</v>
      </c>
      <c r="G26" s="29" t="s">
        <v>245</v>
      </c>
      <c r="H26" s="29" t="s">
        <v>247</v>
      </c>
      <c r="I26" s="29" t="s">
        <v>242</v>
      </c>
      <c r="K26" s="29" t="s">
        <v>265</v>
      </c>
      <c r="M26" s="30">
        <v>1135633</v>
      </c>
      <c r="N26" s="33" t="s">
        <v>444</v>
      </c>
      <c r="O26" s="32"/>
      <c r="P26" s="32"/>
      <c r="Q26" s="32"/>
      <c r="R26" s="32"/>
      <c r="S26" s="32"/>
      <c r="T26" s="32"/>
      <c r="V26" s="5">
        <v>1136698</v>
      </c>
      <c r="W26" s="40" t="s">
        <v>537</v>
      </c>
      <c r="X26" s="29">
        <v>200</v>
      </c>
      <c r="Y26" s="30">
        <v>1136989</v>
      </c>
      <c r="Z26" s="31" t="s">
        <v>461</v>
      </c>
      <c r="AA26" s="32">
        <v>63</v>
      </c>
      <c r="AB26" s="29">
        <v>100</v>
      </c>
      <c r="AC26" s="30">
        <v>1135988</v>
      </c>
      <c r="AD26" s="31" t="s">
        <v>473</v>
      </c>
      <c r="AE26" s="29" t="s">
        <v>242</v>
      </c>
      <c r="AI26" s="35">
        <v>1136675</v>
      </c>
      <c r="AJ26" s="31" t="s">
        <v>484</v>
      </c>
      <c r="AK26" s="29">
        <v>200</v>
      </c>
      <c r="AO26" s="29" t="s">
        <v>265</v>
      </c>
      <c r="AP26" s="32">
        <v>63</v>
      </c>
      <c r="AQ26" s="29">
        <v>200</v>
      </c>
      <c r="AR26" s="30">
        <v>1136984</v>
      </c>
      <c r="AS26" s="31" t="s">
        <v>488</v>
      </c>
      <c r="AU26" s="34">
        <v>1008867</v>
      </c>
      <c r="AV26" s="31" t="s">
        <v>322</v>
      </c>
      <c r="AX26" s="34">
        <v>1042865</v>
      </c>
      <c r="AY26" s="31" t="s">
        <v>482</v>
      </c>
      <c r="BA26" s="34">
        <v>1045490</v>
      </c>
      <c r="BB26" s="31" t="s">
        <v>310</v>
      </c>
    </row>
    <row r="27" spans="1:54" s="29" customFormat="1" ht="27.6" x14ac:dyDescent="0.25">
      <c r="B27" s="30">
        <v>1088276</v>
      </c>
      <c r="C27" s="31" t="s">
        <v>417</v>
      </c>
      <c r="D27" s="32">
        <v>75</v>
      </c>
      <c r="E27" s="29">
        <v>65</v>
      </c>
      <c r="F27" s="29">
        <v>250</v>
      </c>
      <c r="G27" s="29" t="s">
        <v>245</v>
      </c>
      <c r="H27" s="29" t="s">
        <v>247</v>
      </c>
      <c r="I27" s="29" t="s">
        <v>242</v>
      </c>
      <c r="K27" s="29" t="s">
        <v>400</v>
      </c>
      <c r="M27" s="30">
        <v>1135980</v>
      </c>
      <c r="N27" s="33" t="s">
        <v>445</v>
      </c>
      <c r="O27" s="32"/>
      <c r="P27" s="32"/>
      <c r="Q27" s="32"/>
      <c r="R27" s="32"/>
      <c r="S27" s="32"/>
      <c r="T27" s="32"/>
      <c r="V27" s="30">
        <v>1088979</v>
      </c>
      <c r="W27" s="31" t="s">
        <v>456</v>
      </c>
      <c r="X27" s="29">
        <v>250</v>
      </c>
      <c r="Y27" s="35">
        <v>1083871</v>
      </c>
      <c r="Z27" s="31" t="s">
        <v>463</v>
      </c>
      <c r="AA27" s="32">
        <v>75</v>
      </c>
      <c r="AB27" s="29">
        <v>80</v>
      </c>
      <c r="AC27" s="30">
        <v>1135989</v>
      </c>
      <c r="AD27" s="31" t="s">
        <v>474</v>
      </c>
      <c r="AE27" s="29" t="s">
        <v>242</v>
      </c>
      <c r="AI27" s="35">
        <v>1083872</v>
      </c>
      <c r="AJ27" s="31" t="s">
        <v>485</v>
      </c>
      <c r="AK27" s="29">
        <v>250</v>
      </c>
      <c r="AO27" s="29" t="s">
        <v>400</v>
      </c>
      <c r="AP27" s="32">
        <v>75</v>
      </c>
      <c r="AQ27" s="29">
        <v>250</v>
      </c>
      <c r="AR27" s="30">
        <v>1136984</v>
      </c>
      <c r="AS27" s="31" t="s">
        <v>488</v>
      </c>
      <c r="AU27" s="36">
        <v>1085074</v>
      </c>
      <c r="AV27" s="31" t="s">
        <v>323</v>
      </c>
      <c r="AX27" s="36">
        <v>1085084</v>
      </c>
      <c r="AY27" s="31" t="s">
        <v>483</v>
      </c>
      <c r="BA27" s="36">
        <v>1085087</v>
      </c>
      <c r="BB27" s="31" t="s">
        <v>496</v>
      </c>
    </row>
    <row r="28" spans="1:54" s="29" customFormat="1" ht="33.6" customHeight="1" x14ac:dyDescent="0.25">
      <c r="A28" s="29" t="s">
        <v>512</v>
      </c>
      <c r="B28" s="30">
        <v>1136701</v>
      </c>
      <c r="C28" s="31" t="s">
        <v>418</v>
      </c>
      <c r="D28" s="32">
        <v>25</v>
      </c>
      <c r="E28" s="29">
        <v>20</v>
      </c>
      <c r="F28" s="29">
        <v>140</v>
      </c>
      <c r="G28" s="29" t="s">
        <v>245</v>
      </c>
      <c r="H28" s="29" t="s">
        <v>248</v>
      </c>
      <c r="I28" s="29" t="s">
        <v>242</v>
      </c>
      <c r="K28" s="29" t="s">
        <v>511</v>
      </c>
      <c r="M28" s="39">
        <v>1135979</v>
      </c>
      <c r="N28" s="33" t="s">
        <v>513</v>
      </c>
      <c r="V28" s="30">
        <v>1136693</v>
      </c>
      <c r="W28" s="31" t="s">
        <v>454</v>
      </c>
      <c r="X28" s="29">
        <v>140</v>
      </c>
      <c r="Y28" s="30">
        <v>1136988</v>
      </c>
      <c r="Z28" s="31" t="s">
        <v>462</v>
      </c>
      <c r="AA28" s="32">
        <v>25</v>
      </c>
      <c r="AB28" s="29">
        <v>200</v>
      </c>
      <c r="AC28" s="39">
        <v>1135984</v>
      </c>
      <c r="AD28" s="31" t="s">
        <v>514</v>
      </c>
      <c r="AE28" s="29" t="s">
        <v>242</v>
      </c>
      <c r="AI28" s="35">
        <v>1136675</v>
      </c>
      <c r="AJ28" s="31" t="s">
        <v>484</v>
      </c>
      <c r="AK28" s="29">
        <v>140</v>
      </c>
      <c r="AO28" s="29" t="s">
        <v>511</v>
      </c>
      <c r="AP28" s="32">
        <v>25</v>
      </c>
      <c r="AQ28" s="29">
        <v>140</v>
      </c>
      <c r="AR28" s="30">
        <v>1136981</v>
      </c>
      <c r="AS28" s="31" t="s">
        <v>486</v>
      </c>
      <c r="AU28" s="34">
        <v>1135756</v>
      </c>
      <c r="AV28" s="31" t="s">
        <v>498</v>
      </c>
      <c r="AX28" s="34">
        <v>1135712</v>
      </c>
      <c r="AY28" s="31" t="s">
        <v>479</v>
      </c>
      <c r="BA28" s="34">
        <v>1135702</v>
      </c>
      <c r="BB28" s="31" t="s">
        <v>493</v>
      </c>
    </row>
    <row r="29" spans="1:54" s="29" customFormat="1" ht="27.6" x14ac:dyDescent="0.25">
      <c r="A29" s="29" t="s">
        <v>338</v>
      </c>
      <c r="B29" s="30">
        <v>1136702</v>
      </c>
      <c r="C29" s="31" t="s">
        <v>419</v>
      </c>
      <c r="D29" s="32">
        <v>32</v>
      </c>
      <c r="E29" s="29">
        <v>25</v>
      </c>
      <c r="F29" s="29">
        <v>140</v>
      </c>
      <c r="G29" s="29" t="s">
        <v>245</v>
      </c>
      <c r="H29" s="29" t="s">
        <v>248</v>
      </c>
      <c r="I29" s="29" t="s">
        <v>242</v>
      </c>
      <c r="K29" s="29" t="s">
        <v>266</v>
      </c>
      <c r="M29" s="30">
        <v>1135630</v>
      </c>
      <c r="N29" s="33" t="s">
        <v>441</v>
      </c>
      <c r="O29" s="32"/>
      <c r="P29" s="32"/>
      <c r="Q29" s="32"/>
      <c r="R29" s="32"/>
      <c r="S29" s="32"/>
      <c r="T29" s="32"/>
      <c r="V29" s="30">
        <v>1136693</v>
      </c>
      <c r="W29" s="31" t="s">
        <v>454</v>
      </c>
      <c r="X29" s="29">
        <v>140</v>
      </c>
      <c r="Y29" s="30">
        <v>1136988</v>
      </c>
      <c r="Z29" s="31" t="s">
        <v>462</v>
      </c>
      <c r="AA29" s="32">
        <v>32</v>
      </c>
      <c r="AB29" s="29">
        <v>200</v>
      </c>
      <c r="AC29" s="30">
        <v>1135985</v>
      </c>
      <c r="AD29" s="31" t="s">
        <v>470</v>
      </c>
      <c r="AE29" s="29" t="s">
        <v>242</v>
      </c>
      <c r="AI29" s="35">
        <v>1136675</v>
      </c>
      <c r="AJ29" s="31" t="s">
        <v>484</v>
      </c>
      <c r="AK29" s="29">
        <v>140</v>
      </c>
      <c r="AO29" s="29" t="s">
        <v>266</v>
      </c>
      <c r="AP29" s="32">
        <v>32</v>
      </c>
      <c r="AQ29" s="29">
        <v>140</v>
      </c>
      <c r="AR29" s="30">
        <v>1136981</v>
      </c>
      <c r="AS29" s="31" t="s">
        <v>486</v>
      </c>
      <c r="AU29" s="34">
        <v>1135757</v>
      </c>
      <c r="AV29" s="31" t="s">
        <v>497</v>
      </c>
      <c r="AX29" s="34">
        <v>1135713</v>
      </c>
      <c r="AY29" s="31" t="s">
        <v>478</v>
      </c>
      <c r="BA29" s="34">
        <v>1135703</v>
      </c>
      <c r="BB29" s="31" t="s">
        <v>492</v>
      </c>
    </row>
    <row r="30" spans="1:54" s="29" customFormat="1" ht="27.6" x14ac:dyDescent="0.25">
      <c r="A30" s="29" t="s">
        <v>339</v>
      </c>
      <c r="B30" s="30">
        <v>1136703</v>
      </c>
      <c r="C30" s="31" t="s">
        <v>420</v>
      </c>
      <c r="D30" s="32">
        <v>40</v>
      </c>
      <c r="E30" s="29">
        <v>32</v>
      </c>
      <c r="F30" s="29">
        <v>175</v>
      </c>
      <c r="G30" s="29" t="s">
        <v>245</v>
      </c>
      <c r="H30" s="29" t="s">
        <v>248</v>
      </c>
      <c r="I30" s="29" t="s">
        <v>242</v>
      </c>
      <c r="K30" s="29" t="s">
        <v>267</v>
      </c>
      <c r="M30" s="30">
        <v>1135631</v>
      </c>
      <c r="N30" s="33" t="s">
        <v>442</v>
      </c>
      <c r="O30" s="32"/>
      <c r="P30" s="32"/>
      <c r="Q30" s="32"/>
      <c r="R30" s="32"/>
      <c r="S30" s="32"/>
      <c r="T30" s="32"/>
      <c r="V30" s="30">
        <v>1136694</v>
      </c>
      <c r="W30" s="31" t="s">
        <v>455</v>
      </c>
      <c r="X30" s="29">
        <v>175</v>
      </c>
      <c r="Y30" s="30">
        <v>1136989</v>
      </c>
      <c r="Z30" s="31" t="s">
        <v>461</v>
      </c>
      <c r="AA30" s="32">
        <v>40</v>
      </c>
      <c r="AB30" s="29">
        <v>200</v>
      </c>
      <c r="AC30" s="30">
        <v>1135986</v>
      </c>
      <c r="AD30" s="31" t="s">
        <v>471</v>
      </c>
      <c r="AE30" s="29" t="s">
        <v>242</v>
      </c>
      <c r="AI30" s="35">
        <v>1136675</v>
      </c>
      <c r="AJ30" s="31" t="s">
        <v>484</v>
      </c>
      <c r="AK30" s="29">
        <v>175</v>
      </c>
      <c r="AO30" s="29" t="s">
        <v>267</v>
      </c>
      <c r="AP30" s="32">
        <v>40</v>
      </c>
      <c r="AQ30" s="29">
        <v>175</v>
      </c>
      <c r="AR30" s="30">
        <v>1136982</v>
      </c>
      <c r="AS30" s="31" t="s">
        <v>487</v>
      </c>
      <c r="AU30" s="34">
        <v>1008732</v>
      </c>
      <c r="AV30" s="31" t="s">
        <v>320</v>
      </c>
      <c r="AX30" s="34">
        <v>1135714</v>
      </c>
      <c r="AY30" s="31" t="s">
        <v>480</v>
      </c>
      <c r="BA30" s="34">
        <v>1135704</v>
      </c>
      <c r="BB30" s="31" t="s">
        <v>494</v>
      </c>
    </row>
    <row r="31" spans="1:54" s="29" customFormat="1" ht="27.6" x14ac:dyDescent="0.25">
      <c r="A31" s="29" t="s">
        <v>340</v>
      </c>
      <c r="B31" s="30">
        <v>1136704</v>
      </c>
      <c r="C31" s="31" t="s">
        <v>421</v>
      </c>
      <c r="D31" s="32">
        <v>50</v>
      </c>
      <c r="E31" s="29">
        <v>40</v>
      </c>
      <c r="F31" s="29">
        <v>175</v>
      </c>
      <c r="G31" s="29" t="s">
        <v>245</v>
      </c>
      <c r="H31" s="29" t="s">
        <v>248</v>
      </c>
      <c r="I31" s="29" t="s">
        <v>242</v>
      </c>
      <c r="K31" s="29" t="s">
        <v>268</v>
      </c>
      <c r="M31" s="30">
        <v>1135632</v>
      </c>
      <c r="N31" s="33" t="s">
        <v>443</v>
      </c>
      <c r="O31" s="32"/>
      <c r="P31" s="32"/>
      <c r="Q31" s="32"/>
      <c r="R31" s="32"/>
      <c r="S31" s="32"/>
      <c r="T31" s="32"/>
      <c r="V31" s="30">
        <v>1136694</v>
      </c>
      <c r="W31" s="31" t="s">
        <v>455</v>
      </c>
      <c r="X31" s="29">
        <v>175</v>
      </c>
      <c r="Y31" s="30">
        <v>1136989</v>
      </c>
      <c r="Z31" s="31" t="s">
        <v>461</v>
      </c>
      <c r="AA31" s="32">
        <v>50</v>
      </c>
      <c r="AB31" s="29">
        <v>200</v>
      </c>
      <c r="AC31" s="30">
        <v>1135987</v>
      </c>
      <c r="AD31" s="31" t="s">
        <v>472</v>
      </c>
      <c r="AE31" s="29" t="s">
        <v>242</v>
      </c>
      <c r="AI31" s="35">
        <v>1136675</v>
      </c>
      <c r="AJ31" s="31" t="s">
        <v>484</v>
      </c>
      <c r="AK31" s="29">
        <v>175</v>
      </c>
      <c r="AO31" s="29" t="s">
        <v>268</v>
      </c>
      <c r="AP31" s="32">
        <v>50</v>
      </c>
      <c r="AQ31" s="29">
        <v>175</v>
      </c>
      <c r="AR31" s="30">
        <v>1136982</v>
      </c>
      <c r="AS31" s="31" t="s">
        <v>487</v>
      </c>
      <c r="AU31" s="34">
        <v>1008866</v>
      </c>
      <c r="AV31" s="31" t="s">
        <v>321</v>
      </c>
      <c r="AX31" s="34">
        <v>1042866</v>
      </c>
      <c r="AY31" s="31" t="s">
        <v>481</v>
      </c>
      <c r="BA31" s="34">
        <v>1045489</v>
      </c>
      <c r="BB31" s="31" t="s">
        <v>495</v>
      </c>
    </row>
    <row r="32" spans="1:54" s="29" customFormat="1" ht="27.6" x14ac:dyDescent="0.25">
      <c r="A32" s="29" t="s">
        <v>341</v>
      </c>
      <c r="B32" s="30">
        <v>1136705</v>
      </c>
      <c r="C32" s="31" t="s">
        <v>422</v>
      </c>
      <c r="D32" s="32">
        <v>63</v>
      </c>
      <c r="E32" s="29">
        <v>50</v>
      </c>
      <c r="F32" s="29">
        <v>175</v>
      </c>
      <c r="G32" s="29" t="s">
        <v>245</v>
      </c>
      <c r="H32" s="29" t="s">
        <v>248</v>
      </c>
      <c r="I32" s="29" t="s">
        <v>242</v>
      </c>
      <c r="K32" s="29" t="s">
        <v>269</v>
      </c>
      <c r="M32" s="30">
        <v>1135633</v>
      </c>
      <c r="N32" s="33" t="s">
        <v>444</v>
      </c>
      <c r="O32" s="32"/>
      <c r="P32" s="30"/>
      <c r="Q32" s="31"/>
      <c r="R32" s="32"/>
      <c r="S32" s="34"/>
      <c r="T32" s="31"/>
      <c r="V32" s="30">
        <v>1136694</v>
      </c>
      <c r="W32" s="31" t="s">
        <v>455</v>
      </c>
      <c r="X32" s="29">
        <v>175</v>
      </c>
      <c r="Y32" s="30">
        <v>1136989</v>
      </c>
      <c r="Z32" s="31" t="s">
        <v>461</v>
      </c>
      <c r="AA32" s="32">
        <v>63</v>
      </c>
      <c r="AB32" s="29">
        <v>200</v>
      </c>
      <c r="AC32" s="30">
        <v>1135988</v>
      </c>
      <c r="AD32" s="31" t="s">
        <v>473</v>
      </c>
      <c r="AE32" s="29" t="s">
        <v>242</v>
      </c>
      <c r="AI32" s="35">
        <v>1136675</v>
      </c>
      <c r="AJ32" s="31" t="s">
        <v>484</v>
      </c>
      <c r="AK32" s="29">
        <v>175</v>
      </c>
      <c r="AO32" s="29" t="s">
        <v>269</v>
      </c>
      <c r="AP32" s="32">
        <v>63</v>
      </c>
      <c r="AQ32" s="29">
        <v>175</v>
      </c>
      <c r="AR32" s="30">
        <v>1136984</v>
      </c>
      <c r="AS32" s="31" t="s">
        <v>488</v>
      </c>
      <c r="AU32" s="34">
        <v>1008867</v>
      </c>
      <c r="AV32" s="31" t="s">
        <v>322</v>
      </c>
      <c r="AX32" s="34">
        <v>1042865</v>
      </c>
      <c r="AY32" s="31" t="s">
        <v>482</v>
      </c>
      <c r="BA32" s="34">
        <v>1045490</v>
      </c>
      <c r="BB32" s="31" t="s">
        <v>310</v>
      </c>
    </row>
    <row r="33" spans="1:54" s="29" customFormat="1" ht="27.6" x14ac:dyDescent="0.25">
      <c r="A33" s="29" t="s">
        <v>342</v>
      </c>
      <c r="B33" s="30">
        <v>1136706</v>
      </c>
      <c r="C33" s="31" t="s">
        <v>423</v>
      </c>
      <c r="D33" s="32">
        <v>75</v>
      </c>
      <c r="E33" s="29">
        <v>65</v>
      </c>
      <c r="F33" s="29">
        <v>200</v>
      </c>
      <c r="G33" s="29" t="s">
        <v>245</v>
      </c>
      <c r="H33" s="29" t="s">
        <v>248</v>
      </c>
      <c r="I33" s="29" t="s">
        <v>242</v>
      </c>
      <c r="K33" s="29" t="s">
        <v>270</v>
      </c>
      <c r="M33" s="30">
        <v>1135980</v>
      </c>
      <c r="N33" s="33" t="s">
        <v>445</v>
      </c>
      <c r="O33" s="32"/>
      <c r="P33" s="30"/>
      <c r="Q33" s="31"/>
      <c r="R33" s="32"/>
      <c r="S33" s="34"/>
      <c r="T33" s="31"/>
      <c r="V33" s="30">
        <v>1136694</v>
      </c>
      <c r="W33" s="31" t="s">
        <v>455</v>
      </c>
      <c r="X33" s="29">
        <v>200</v>
      </c>
      <c r="Y33" s="30">
        <v>1136989</v>
      </c>
      <c r="Z33" s="31" t="s">
        <v>461</v>
      </c>
      <c r="AA33" s="32">
        <v>75</v>
      </c>
      <c r="AB33" s="29">
        <v>100</v>
      </c>
      <c r="AC33" s="30">
        <v>1135989</v>
      </c>
      <c r="AD33" s="31" t="s">
        <v>474</v>
      </c>
      <c r="AE33" s="29" t="s">
        <v>242</v>
      </c>
      <c r="AF33" s="30">
        <v>1029144</v>
      </c>
      <c r="AG33" s="31" t="s">
        <v>294</v>
      </c>
      <c r="AI33" s="35">
        <v>1136675</v>
      </c>
      <c r="AJ33" s="31" t="s">
        <v>484</v>
      </c>
      <c r="AK33" s="29">
        <v>200</v>
      </c>
      <c r="AO33" s="29" t="s">
        <v>270</v>
      </c>
      <c r="AP33" s="32">
        <v>75</v>
      </c>
      <c r="AQ33" s="29">
        <v>200</v>
      </c>
      <c r="AR33" s="30">
        <v>1136984</v>
      </c>
      <c r="AS33" s="31" t="s">
        <v>488</v>
      </c>
      <c r="AU33" s="36">
        <v>1085074</v>
      </c>
      <c r="AV33" s="31" t="s">
        <v>323</v>
      </c>
      <c r="AX33" s="36">
        <v>1085084</v>
      </c>
      <c r="AY33" s="31" t="s">
        <v>483</v>
      </c>
      <c r="BA33" s="36">
        <v>1085087</v>
      </c>
      <c r="BB33" s="31" t="s">
        <v>496</v>
      </c>
    </row>
    <row r="34" spans="1:54" s="29" customFormat="1" ht="27.6" x14ac:dyDescent="0.25">
      <c r="A34" s="29" t="s">
        <v>343</v>
      </c>
      <c r="B34" s="30">
        <v>1136707</v>
      </c>
      <c r="C34" s="31" t="s">
        <v>424</v>
      </c>
      <c r="D34" s="32">
        <v>90</v>
      </c>
      <c r="E34" s="29">
        <v>80</v>
      </c>
      <c r="F34" s="29">
        <v>200</v>
      </c>
      <c r="G34" s="29" t="s">
        <v>245</v>
      </c>
      <c r="H34" s="29" t="s">
        <v>248</v>
      </c>
      <c r="I34" s="29" t="s">
        <v>242</v>
      </c>
      <c r="K34" s="29" t="s">
        <v>271</v>
      </c>
      <c r="M34" s="30">
        <v>1135634</v>
      </c>
      <c r="N34" s="33" t="s">
        <v>446</v>
      </c>
      <c r="O34" s="32"/>
      <c r="P34" s="30"/>
      <c r="Q34" s="31"/>
      <c r="R34" s="32"/>
      <c r="S34" s="37"/>
      <c r="T34" s="31"/>
      <c r="V34" s="30">
        <v>1136694</v>
      </c>
      <c r="W34" s="31" t="s">
        <v>455</v>
      </c>
      <c r="X34" s="29">
        <v>200</v>
      </c>
      <c r="Y34" s="30">
        <v>1136989</v>
      </c>
      <c r="Z34" s="31" t="s">
        <v>461</v>
      </c>
      <c r="AA34" s="32">
        <v>90</v>
      </c>
      <c r="AB34" s="29">
        <v>100</v>
      </c>
      <c r="AC34" s="30">
        <v>1135990</v>
      </c>
      <c r="AD34" s="31" t="s">
        <v>475</v>
      </c>
      <c r="AE34" s="29" t="s">
        <v>242</v>
      </c>
      <c r="AF34" s="30">
        <v>1029145</v>
      </c>
      <c r="AG34" s="31" t="s">
        <v>295</v>
      </c>
      <c r="AI34" s="35">
        <v>1136675</v>
      </c>
      <c r="AJ34" s="31" t="s">
        <v>484</v>
      </c>
      <c r="AK34" s="29">
        <v>200</v>
      </c>
      <c r="AO34" s="29" t="s">
        <v>271</v>
      </c>
      <c r="AP34" s="32">
        <v>90</v>
      </c>
      <c r="AQ34" s="29">
        <v>200</v>
      </c>
      <c r="AR34" s="30">
        <v>1136986</v>
      </c>
      <c r="AS34" s="31" t="s">
        <v>489</v>
      </c>
      <c r="AY34" s="29" t="s">
        <v>0</v>
      </c>
      <c r="BB34" s="29" t="s">
        <v>0</v>
      </c>
    </row>
    <row r="35" spans="1:54" s="29" customFormat="1" ht="27.6" x14ac:dyDescent="0.25">
      <c r="A35" s="29" t="s">
        <v>344</v>
      </c>
      <c r="B35" s="30">
        <v>1136708</v>
      </c>
      <c r="C35" s="31" t="s">
        <v>425</v>
      </c>
      <c r="D35" s="32">
        <v>110</v>
      </c>
      <c r="E35" s="29">
        <v>90</v>
      </c>
      <c r="F35" s="29">
        <v>200</v>
      </c>
      <c r="G35" s="29" t="s">
        <v>245</v>
      </c>
      <c r="H35" s="29" t="s">
        <v>248</v>
      </c>
      <c r="I35" s="29" t="s">
        <v>242</v>
      </c>
      <c r="K35" s="29" t="s">
        <v>272</v>
      </c>
      <c r="M35" s="30">
        <v>1135635</v>
      </c>
      <c r="N35" s="33" t="s">
        <v>447</v>
      </c>
      <c r="O35" s="32"/>
      <c r="P35" s="30"/>
      <c r="Q35" s="31"/>
      <c r="R35" s="32"/>
      <c r="S35" s="37"/>
      <c r="T35" s="31"/>
      <c r="V35" s="30">
        <v>1136694</v>
      </c>
      <c r="W35" s="31" t="s">
        <v>455</v>
      </c>
      <c r="X35" s="29">
        <v>200</v>
      </c>
      <c r="Y35" s="30">
        <v>1136989</v>
      </c>
      <c r="Z35" s="31" t="s">
        <v>461</v>
      </c>
      <c r="AA35" s="32">
        <v>110</v>
      </c>
      <c r="AB35" s="29">
        <v>100</v>
      </c>
      <c r="AC35" s="30">
        <v>1135991</v>
      </c>
      <c r="AD35" s="31" t="s">
        <v>476</v>
      </c>
      <c r="AE35" s="29" t="s">
        <v>242</v>
      </c>
      <c r="AF35" s="30">
        <v>1029145</v>
      </c>
      <c r="AG35" s="31" t="s">
        <v>295</v>
      </c>
      <c r="AI35" s="35">
        <v>1136675</v>
      </c>
      <c r="AJ35" s="31" t="s">
        <v>484</v>
      </c>
      <c r="AK35" s="29">
        <v>200</v>
      </c>
      <c r="AO35" s="29" t="s">
        <v>272</v>
      </c>
      <c r="AP35" s="32">
        <v>110</v>
      </c>
      <c r="AQ35" s="29">
        <v>200</v>
      </c>
      <c r="AR35" s="30">
        <v>1136986</v>
      </c>
      <c r="AS35" s="31" t="s">
        <v>489</v>
      </c>
      <c r="AY35" s="29" t="s">
        <v>0</v>
      </c>
      <c r="BB35" s="29" t="s">
        <v>0</v>
      </c>
    </row>
    <row r="36" spans="1:54" s="29" customFormat="1" x14ac:dyDescent="0.25">
      <c r="B36" s="30">
        <v>1045880</v>
      </c>
      <c r="C36" s="31" t="s">
        <v>0</v>
      </c>
      <c r="D36" s="32">
        <v>25</v>
      </c>
      <c r="F36" s="29">
        <v>175</v>
      </c>
      <c r="G36" s="29" t="s">
        <v>245</v>
      </c>
      <c r="H36" s="29" t="s">
        <v>247</v>
      </c>
      <c r="I36" s="29" t="s">
        <v>241</v>
      </c>
      <c r="K36" s="29" t="s">
        <v>0</v>
      </c>
      <c r="N36" s="33" t="s">
        <v>0</v>
      </c>
      <c r="W36" s="29" t="s">
        <v>0</v>
      </c>
      <c r="X36" s="29">
        <v>175</v>
      </c>
      <c r="Z36" s="29" t="s">
        <v>0</v>
      </c>
      <c r="AA36" s="32">
        <v>25</v>
      </c>
      <c r="AB36" s="29">
        <v>200</v>
      </c>
      <c r="AD36" s="29" t="s">
        <v>0</v>
      </c>
      <c r="AE36" s="29" t="s">
        <v>241</v>
      </c>
      <c r="AI36" s="29" t="s">
        <v>0</v>
      </c>
      <c r="AJ36" s="29" t="s">
        <v>0</v>
      </c>
      <c r="AK36" s="29">
        <v>175</v>
      </c>
      <c r="AO36" s="29" t="s">
        <v>0</v>
      </c>
      <c r="AP36" s="32">
        <v>25</v>
      </c>
      <c r="AQ36" s="29">
        <v>175</v>
      </c>
      <c r="AS36" s="29" t="s">
        <v>0</v>
      </c>
      <c r="AY36" s="29" t="s">
        <v>0</v>
      </c>
      <c r="BB36" s="29" t="s">
        <v>0</v>
      </c>
    </row>
    <row r="37" spans="1:54" s="29" customFormat="1" ht="28.8" customHeight="1" x14ac:dyDescent="0.25">
      <c r="A37" s="29" t="s">
        <v>542</v>
      </c>
      <c r="B37" s="39">
        <v>1136722</v>
      </c>
      <c r="C37" s="42" t="s">
        <v>543</v>
      </c>
      <c r="D37" s="32">
        <v>25</v>
      </c>
      <c r="E37" s="29">
        <v>20</v>
      </c>
      <c r="F37" s="29">
        <v>175</v>
      </c>
      <c r="G37" s="29" t="s">
        <v>245</v>
      </c>
      <c r="H37" s="29" t="s">
        <v>247</v>
      </c>
      <c r="I37" s="29" t="s">
        <v>241</v>
      </c>
      <c r="K37" s="29" t="s">
        <v>544</v>
      </c>
      <c r="M37" s="39">
        <v>1135981</v>
      </c>
      <c r="N37" s="33" t="s">
        <v>435</v>
      </c>
      <c r="V37" s="30">
        <v>1136697</v>
      </c>
      <c r="W37" s="31" t="s">
        <v>453</v>
      </c>
      <c r="X37" s="29">
        <v>175</v>
      </c>
      <c r="Y37" s="30">
        <v>1136989</v>
      </c>
      <c r="Z37" s="31" t="s">
        <v>461</v>
      </c>
      <c r="AA37" s="32">
        <v>25</v>
      </c>
      <c r="AB37" s="29">
        <v>200</v>
      </c>
      <c r="AC37" s="39">
        <v>1135993</v>
      </c>
      <c r="AD37" s="31" t="s">
        <v>466</v>
      </c>
      <c r="AE37" s="29" t="s">
        <v>241</v>
      </c>
      <c r="AI37" s="35">
        <v>1136675</v>
      </c>
      <c r="AJ37" s="31" t="s">
        <v>484</v>
      </c>
      <c r="AK37" s="29">
        <v>175</v>
      </c>
      <c r="AO37" s="29" t="s">
        <v>544</v>
      </c>
      <c r="AP37" s="32">
        <v>25</v>
      </c>
      <c r="AQ37" s="29">
        <v>175</v>
      </c>
      <c r="AR37" s="30">
        <v>1136981</v>
      </c>
      <c r="AS37" s="31" t="s">
        <v>486</v>
      </c>
      <c r="AU37" s="34">
        <v>1135756</v>
      </c>
      <c r="AV37" s="31" t="s">
        <v>498</v>
      </c>
      <c r="AX37" s="34">
        <v>1135712</v>
      </c>
      <c r="AY37" s="31" t="s">
        <v>479</v>
      </c>
      <c r="BA37" s="34">
        <v>1135702</v>
      </c>
      <c r="BB37" s="31" t="s">
        <v>493</v>
      </c>
    </row>
    <row r="38" spans="1:54" s="29" customFormat="1" ht="27.6" x14ac:dyDescent="0.25">
      <c r="A38" s="29" t="s">
        <v>345</v>
      </c>
      <c r="B38" s="30">
        <v>1136723</v>
      </c>
      <c r="C38" s="31" t="s">
        <v>426</v>
      </c>
      <c r="D38" s="32">
        <v>32</v>
      </c>
      <c r="E38" s="29">
        <v>25</v>
      </c>
      <c r="F38" s="29">
        <v>175</v>
      </c>
      <c r="G38" s="29" t="s">
        <v>245</v>
      </c>
      <c r="H38" s="29" t="s">
        <v>247</v>
      </c>
      <c r="I38" s="29" t="s">
        <v>241</v>
      </c>
      <c r="K38" s="29" t="s">
        <v>273</v>
      </c>
      <c r="M38" s="30">
        <v>1135637</v>
      </c>
      <c r="N38" s="33" t="s">
        <v>434</v>
      </c>
      <c r="O38" s="32"/>
      <c r="P38" s="32"/>
      <c r="Q38" s="32"/>
      <c r="R38" s="32"/>
      <c r="S38" s="32"/>
      <c r="T38" s="32"/>
      <c r="V38" s="30">
        <v>1136697</v>
      </c>
      <c r="W38" s="31" t="s">
        <v>453</v>
      </c>
      <c r="X38" s="29">
        <v>175</v>
      </c>
      <c r="Y38" s="30">
        <v>1136989</v>
      </c>
      <c r="Z38" s="31" t="s">
        <v>461</v>
      </c>
      <c r="AA38" s="32">
        <v>32</v>
      </c>
      <c r="AB38" s="29">
        <v>200</v>
      </c>
      <c r="AC38" s="30">
        <v>1135994</v>
      </c>
      <c r="AD38" s="31" t="s">
        <v>465</v>
      </c>
      <c r="AE38" s="29" t="s">
        <v>241</v>
      </c>
      <c r="AI38" s="35">
        <v>1136675</v>
      </c>
      <c r="AJ38" s="31" t="s">
        <v>484</v>
      </c>
      <c r="AK38" s="29">
        <v>175</v>
      </c>
      <c r="AO38" s="29" t="s">
        <v>273</v>
      </c>
      <c r="AP38" s="32">
        <v>32</v>
      </c>
      <c r="AQ38" s="29">
        <v>175</v>
      </c>
      <c r="AR38" s="30">
        <v>1136981</v>
      </c>
      <c r="AS38" s="31" t="s">
        <v>486</v>
      </c>
      <c r="AU38" s="34">
        <v>1135757</v>
      </c>
      <c r="AV38" s="31" t="s">
        <v>497</v>
      </c>
      <c r="AX38" s="34">
        <v>1135713</v>
      </c>
      <c r="AY38" s="31" t="s">
        <v>478</v>
      </c>
      <c r="BA38" s="34">
        <v>1135703</v>
      </c>
      <c r="BB38" s="31" t="s">
        <v>492</v>
      </c>
    </row>
    <row r="39" spans="1:54" s="29" customFormat="1" ht="27.6" x14ac:dyDescent="0.25">
      <c r="A39" s="29" t="s">
        <v>346</v>
      </c>
      <c r="B39" s="30">
        <v>1136724</v>
      </c>
      <c r="C39" s="31" t="s">
        <v>427</v>
      </c>
      <c r="D39" s="32">
        <v>40</v>
      </c>
      <c r="E39" s="29">
        <v>32</v>
      </c>
      <c r="F39" s="29">
        <v>175</v>
      </c>
      <c r="G39" s="29" t="s">
        <v>245</v>
      </c>
      <c r="H39" s="29" t="s">
        <v>247</v>
      </c>
      <c r="I39" s="29" t="s">
        <v>241</v>
      </c>
      <c r="K39" s="29" t="s">
        <v>274</v>
      </c>
      <c r="M39" s="30">
        <v>1135638</v>
      </c>
      <c r="N39" s="33" t="s">
        <v>436</v>
      </c>
      <c r="O39" s="32"/>
      <c r="P39" s="32"/>
      <c r="Q39" s="32"/>
      <c r="R39" s="32"/>
      <c r="S39" s="32"/>
      <c r="T39" s="32"/>
      <c r="V39" s="30">
        <v>1136697</v>
      </c>
      <c r="W39" s="31" t="s">
        <v>453</v>
      </c>
      <c r="X39" s="29">
        <v>175</v>
      </c>
      <c r="Y39" s="30">
        <v>1136989</v>
      </c>
      <c r="Z39" s="31" t="s">
        <v>461</v>
      </c>
      <c r="AA39" s="32">
        <v>40</v>
      </c>
      <c r="AB39" s="29">
        <v>200</v>
      </c>
      <c r="AC39" s="30">
        <v>1135995</v>
      </c>
      <c r="AD39" s="31" t="s">
        <v>467</v>
      </c>
      <c r="AE39" s="29" t="s">
        <v>241</v>
      </c>
      <c r="AI39" s="35">
        <v>1136675</v>
      </c>
      <c r="AJ39" s="31" t="s">
        <v>484</v>
      </c>
      <c r="AK39" s="29">
        <v>175</v>
      </c>
      <c r="AO39" s="29" t="s">
        <v>274</v>
      </c>
      <c r="AP39" s="32">
        <v>40</v>
      </c>
      <c r="AQ39" s="29">
        <v>175</v>
      </c>
      <c r="AR39" s="30">
        <v>1136982</v>
      </c>
      <c r="AS39" s="31" t="s">
        <v>487</v>
      </c>
      <c r="AU39" s="34">
        <v>1008732</v>
      </c>
      <c r="AV39" s="31" t="s">
        <v>320</v>
      </c>
      <c r="AX39" s="34">
        <v>1135714</v>
      </c>
      <c r="AY39" s="31" t="s">
        <v>480</v>
      </c>
      <c r="BA39" s="34">
        <v>1135704</v>
      </c>
      <c r="BB39" s="31" t="s">
        <v>494</v>
      </c>
    </row>
    <row r="40" spans="1:54" s="29" customFormat="1" ht="27.6" x14ac:dyDescent="0.25">
      <c r="A40" s="29" t="s">
        <v>347</v>
      </c>
      <c r="B40" s="30">
        <v>1136725</v>
      </c>
      <c r="C40" s="31" t="s">
        <v>428</v>
      </c>
      <c r="D40" s="32">
        <v>50</v>
      </c>
      <c r="E40" s="29">
        <v>40</v>
      </c>
      <c r="F40" s="29">
        <v>200</v>
      </c>
      <c r="G40" s="29" t="s">
        <v>245</v>
      </c>
      <c r="H40" s="29" t="s">
        <v>247</v>
      </c>
      <c r="I40" s="29" t="s">
        <v>241</v>
      </c>
      <c r="K40" s="29" t="s">
        <v>275</v>
      </c>
      <c r="M40" s="30">
        <v>1135639</v>
      </c>
      <c r="N40" s="33" t="s">
        <v>437</v>
      </c>
      <c r="O40" s="32"/>
      <c r="P40" s="32"/>
      <c r="Q40" s="32"/>
      <c r="R40" s="32"/>
      <c r="S40" s="32"/>
      <c r="T40" s="32"/>
      <c r="V40" s="30">
        <v>1136697</v>
      </c>
      <c r="W40" s="31" t="s">
        <v>453</v>
      </c>
      <c r="X40" s="29">
        <v>200</v>
      </c>
      <c r="Y40" s="30">
        <v>1136989</v>
      </c>
      <c r="Z40" s="31" t="s">
        <v>461</v>
      </c>
      <c r="AA40" s="32">
        <v>50</v>
      </c>
      <c r="AB40" s="29">
        <v>100</v>
      </c>
      <c r="AC40" s="30">
        <v>1135996</v>
      </c>
      <c r="AD40" s="31" t="s">
        <v>468</v>
      </c>
      <c r="AE40" s="29" t="s">
        <v>241</v>
      </c>
      <c r="AI40" s="35">
        <v>1136675</v>
      </c>
      <c r="AJ40" s="31" t="s">
        <v>484</v>
      </c>
      <c r="AK40" s="29">
        <v>200</v>
      </c>
      <c r="AO40" s="29" t="s">
        <v>275</v>
      </c>
      <c r="AP40" s="32">
        <v>50</v>
      </c>
      <c r="AQ40" s="29">
        <v>200</v>
      </c>
      <c r="AR40" s="30">
        <v>1136982</v>
      </c>
      <c r="AS40" s="31" t="s">
        <v>487</v>
      </c>
      <c r="AU40" s="34">
        <v>1008866</v>
      </c>
      <c r="AV40" s="31" t="s">
        <v>321</v>
      </c>
      <c r="AX40" s="34" t="s">
        <v>0</v>
      </c>
      <c r="AY40" s="31" t="s">
        <v>0</v>
      </c>
      <c r="BA40" s="34">
        <v>1045489</v>
      </c>
      <c r="BB40" s="31" t="s">
        <v>495</v>
      </c>
    </row>
    <row r="41" spans="1:54" s="29" customFormat="1" ht="28.8" customHeight="1" x14ac:dyDescent="0.25">
      <c r="A41" s="29" t="s">
        <v>538</v>
      </c>
      <c r="B41" s="39">
        <v>1136726</v>
      </c>
      <c r="C41" s="31" t="s">
        <v>535</v>
      </c>
      <c r="D41" s="32">
        <v>63</v>
      </c>
      <c r="E41" s="29">
        <v>50</v>
      </c>
      <c r="F41" s="29">
        <v>200</v>
      </c>
      <c r="G41" s="29" t="s">
        <v>245</v>
      </c>
      <c r="H41" s="29" t="s">
        <v>247</v>
      </c>
      <c r="I41" s="29" t="s">
        <v>241</v>
      </c>
      <c r="K41" s="29" t="s">
        <v>536</v>
      </c>
      <c r="M41" s="30">
        <v>1135982</v>
      </c>
      <c r="N41" s="33" t="s">
        <v>438</v>
      </c>
      <c r="O41" s="32"/>
      <c r="P41" s="32"/>
      <c r="Q41" s="32"/>
      <c r="R41" s="32"/>
      <c r="S41" s="32"/>
      <c r="T41" s="32"/>
      <c r="V41" s="41">
        <v>1136698</v>
      </c>
      <c r="W41" s="42" t="s">
        <v>537</v>
      </c>
      <c r="X41" s="29">
        <v>200</v>
      </c>
      <c r="Y41" s="30">
        <v>1136989</v>
      </c>
      <c r="Z41" s="31" t="s">
        <v>461</v>
      </c>
      <c r="AA41" s="32">
        <v>63</v>
      </c>
      <c r="AB41" s="29">
        <v>100</v>
      </c>
      <c r="AC41" s="30">
        <v>1135997</v>
      </c>
      <c r="AD41" s="31" t="s">
        <v>469</v>
      </c>
      <c r="AE41" s="29" t="s">
        <v>241</v>
      </c>
      <c r="AI41" s="35">
        <v>1136675</v>
      </c>
      <c r="AJ41" s="31" t="s">
        <v>484</v>
      </c>
      <c r="AK41" s="29">
        <v>200</v>
      </c>
      <c r="AO41" s="29" t="s">
        <v>536</v>
      </c>
      <c r="AP41" s="32">
        <v>63</v>
      </c>
      <c r="AQ41" s="29">
        <v>200</v>
      </c>
      <c r="AR41" s="30">
        <v>1136984</v>
      </c>
      <c r="AS41" s="31" t="s">
        <v>488</v>
      </c>
      <c r="AU41" s="34">
        <v>1008867</v>
      </c>
      <c r="AV41" s="31" t="s">
        <v>322</v>
      </c>
      <c r="AX41" s="34">
        <v>1042865</v>
      </c>
      <c r="AY41" s="31" t="s">
        <v>482</v>
      </c>
      <c r="BA41" s="34">
        <v>1045490</v>
      </c>
      <c r="BB41" s="31" t="s">
        <v>310</v>
      </c>
    </row>
    <row r="42" spans="1:54" s="29" customFormat="1" ht="23.4" customHeight="1" x14ac:dyDescent="0.25">
      <c r="A42" s="29" t="s">
        <v>507</v>
      </c>
      <c r="B42" s="35">
        <v>1136709</v>
      </c>
      <c r="C42" s="33" t="s">
        <v>506</v>
      </c>
      <c r="D42" s="32">
        <v>25</v>
      </c>
      <c r="E42" s="29">
        <v>20</v>
      </c>
      <c r="F42" s="29">
        <v>140</v>
      </c>
      <c r="G42" s="29" t="s">
        <v>245</v>
      </c>
      <c r="H42" s="29" t="s">
        <v>248</v>
      </c>
      <c r="I42" s="29" t="s">
        <v>241</v>
      </c>
      <c r="K42" s="29" t="s">
        <v>515</v>
      </c>
      <c r="M42" s="39">
        <v>1135981</v>
      </c>
      <c r="N42" s="31" t="s">
        <v>435</v>
      </c>
      <c r="O42" s="32"/>
      <c r="P42" s="32"/>
      <c r="Q42" s="32"/>
      <c r="R42" s="32"/>
      <c r="S42" s="32"/>
      <c r="T42" s="32"/>
      <c r="V42" s="41">
        <v>1136693</v>
      </c>
      <c r="W42" s="42" t="s">
        <v>454</v>
      </c>
      <c r="X42" s="29">
        <v>140</v>
      </c>
      <c r="Y42" s="39">
        <v>1136988</v>
      </c>
      <c r="Z42" s="31" t="s">
        <v>462</v>
      </c>
      <c r="AA42" s="32">
        <v>25</v>
      </c>
      <c r="AB42" s="29">
        <v>200</v>
      </c>
      <c r="AC42" s="39">
        <v>1135993</v>
      </c>
      <c r="AD42" s="31" t="s">
        <v>466</v>
      </c>
      <c r="AE42" s="29" t="s">
        <v>241</v>
      </c>
      <c r="AI42" s="35">
        <v>1136675</v>
      </c>
      <c r="AJ42" s="31" t="s">
        <v>484</v>
      </c>
      <c r="AK42" s="29">
        <v>140</v>
      </c>
      <c r="AO42" s="29" t="s">
        <v>515</v>
      </c>
      <c r="AP42" s="32">
        <v>25</v>
      </c>
      <c r="AR42" s="30">
        <v>1136981</v>
      </c>
      <c r="AS42" s="31" t="s">
        <v>486</v>
      </c>
      <c r="AU42" s="39" t="s">
        <v>509</v>
      </c>
      <c r="AV42" s="31" t="s">
        <v>498</v>
      </c>
      <c r="AX42" s="34">
        <v>1135712</v>
      </c>
      <c r="AY42" s="31" t="s">
        <v>479</v>
      </c>
      <c r="BA42" s="34">
        <v>1135702</v>
      </c>
      <c r="BB42" s="31" t="s">
        <v>493</v>
      </c>
    </row>
    <row r="43" spans="1:54" s="29" customFormat="1" ht="25.2" customHeight="1" x14ac:dyDescent="0.25">
      <c r="A43" s="29" t="s">
        <v>502</v>
      </c>
      <c r="B43" s="30">
        <v>1136710</v>
      </c>
      <c r="C43" s="31" t="s">
        <v>405</v>
      </c>
      <c r="D43" s="32">
        <v>32</v>
      </c>
      <c r="E43" s="29">
        <v>25</v>
      </c>
      <c r="F43" s="29">
        <v>140</v>
      </c>
      <c r="G43" s="29" t="s">
        <v>245</v>
      </c>
      <c r="H43" s="29" t="s">
        <v>248</v>
      </c>
      <c r="I43" s="29" t="s">
        <v>241</v>
      </c>
      <c r="K43" s="29" t="s">
        <v>508</v>
      </c>
      <c r="M43" s="38">
        <v>1135637</v>
      </c>
      <c r="N43" s="3" t="s">
        <v>434</v>
      </c>
      <c r="O43" s="32"/>
      <c r="P43" s="32"/>
      <c r="Q43" s="32"/>
      <c r="R43" s="32"/>
      <c r="S43" s="32"/>
      <c r="T43" s="32"/>
      <c r="V43" s="5">
        <v>1136693</v>
      </c>
      <c r="W43" s="40" t="s">
        <v>454</v>
      </c>
      <c r="X43" s="29">
        <v>140</v>
      </c>
      <c r="Y43" s="38">
        <v>1136988</v>
      </c>
      <c r="Z43" s="3" t="s">
        <v>462</v>
      </c>
      <c r="AA43" s="32">
        <v>32</v>
      </c>
      <c r="AB43" s="29">
        <v>200</v>
      </c>
      <c r="AC43" s="38">
        <v>1135994</v>
      </c>
      <c r="AD43" s="3" t="s">
        <v>465</v>
      </c>
      <c r="AE43" s="29" t="s">
        <v>241</v>
      </c>
      <c r="AI43" s="35">
        <v>1136675</v>
      </c>
      <c r="AJ43" s="31" t="s">
        <v>484</v>
      </c>
      <c r="AK43" s="29">
        <v>140</v>
      </c>
      <c r="AO43" s="29" t="s">
        <v>508</v>
      </c>
      <c r="AP43" s="32">
        <v>32</v>
      </c>
      <c r="AR43" s="30">
        <v>1136981</v>
      </c>
      <c r="AS43" s="31" t="s">
        <v>486</v>
      </c>
      <c r="AU43" s="34">
        <v>1135757</v>
      </c>
      <c r="AV43" s="31" t="s">
        <v>497</v>
      </c>
      <c r="AX43" s="34">
        <v>1135713</v>
      </c>
      <c r="AY43" s="31" t="s">
        <v>478</v>
      </c>
      <c r="BA43" s="13">
        <v>1135703</v>
      </c>
      <c r="BB43" s="3" t="s">
        <v>492</v>
      </c>
    </row>
    <row r="44" spans="1:54" s="29" customFormat="1" ht="27.6" x14ac:dyDescent="0.25">
      <c r="A44" s="29" t="s">
        <v>348</v>
      </c>
      <c r="B44" s="30">
        <v>1136711</v>
      </c>
      <c r="C44" s="31" t="s">
        <v>406</v>
      </c>
      <c r="D44" s="32">
        <v>40</v>
      </c>
      <c r="E44" s="29">
        <v>32</v>
      </c>
      <c r="F44" s="29">
        <v>175</v>
      </c>
      <c r="G44" s="29" t="s">
        <v>245</v>
      </c>
      <c r="H44" s="29" t="s">
        <v>248</v>
      </c>
      <c r="I44" s="29" t="s">
        <v>241</v>
      </c>
      <c r="K44" s="29" t="s">
        <v>276</v>
      </c>
      <c r="M44" s="30">
        <v>1135638</v>
      </c>
      <c r="N44" s="33" t="s">
        <v>436</v>
      </c>
      <c r="O44" s="32"/>
      <c r="P44" s="32"/>
      <c r="Q44" s="32"/>
      <c r="R44" s="32"/>
      <c r="S44" s="32"/>
      <c r="T44" s="32"/>
      <c r="V44" s="30">
        <v>1136694</v>
      </c>
      <c r="W44" s="31" t="s">
        <v>455</v>
      </c>
      <c r="X44" s="29">
        <v>175</v>
      </c>
      <c r="Y44" s="30">
        <v>1136989</v>
      </c>
      <c r="Z44" s="31" t="s">
        <v>461</v>
      </c>
      <c r="AA44" s="32">
        <v>40</v>
      </c>
      <c r="AB44" s="29">
        <v>200</v>
      </c>
      <c r="AC44" s="30">
        <v>1135995</v>
      </c>
      <c r="AD44" s="31" t="s">
        <v>467</v>
      </c>
      <c r="AE44" s="29" t="s">
        <v>241</v>
      </c>
      <c r="AI44" s="35">
        <v>1136675</v>
      </c>
      <c r="AJ44" s="31" t="s">
        <v>484</v>
      </c>
      <c r="AK44" s="29">
        <v>175</v>
      </c>
      <c r="AO44" s="29" t="s">
        <v>276</v>
      </c>
      <c r="AP44" s="32">
        <v>40</v>
      </c>
      <c r="AQ44" s="29">
        <v>175</v>
      </c>
      <c r="AR44" s="30">
        <v>1136982</v>
      </c>
      <c r="AS44" s="31" t="s">
        <v>487</v>
      </c>
      <c r="AU44" s="34">
        <v>1008732</v>
      </c>
      <c r="AV44" s="31" t="s">
        <v>320</v>
      </c>
      <c r="AX44" s="34">
        <v>1135714</v>
      </c>
      <c r="AY44" s="31" t="s">
        <v>480</v>
      </c>
      <c r="BA44" s="34">
        <v>1135704</v>
      </c>
      <c r="BB44" s="31" t="s">
        <v>494</v>
      </c>
    </row>
    <row r="45" spans="1:54" s="29" customFormat="1" ht="27.6" x14ac:dyDescent="0.25">
      <c r="A45" s="29" t="s">
        <v>349</v>
      </c>
      <c r="B45" s="30">
        <v>1136712</v>
      </c>
      <c r="C45" s="31" t="s">
        <v>407</v>
      </c>
      <c r="D45" s="32">
        <v>50</v>
      </c>
      <c r="E45" s="29">
        <v>40</v>
      </c>
      <c r="F45" s="29">
        <v>175</v>
      </c>
      <c r="G45" s="29" t="s">
        <v>245</v>
      </c>
      <c r="H45" s="29" t="s">
        <v>248</v>
      </c>
      <c r="I45" s="29" t="s">
        <v>241</v>
      </c>
      <c r="K45" s="29" t="s">
        <v>277</v>
      </c>
      <c r="M45" s="30">
        <v>1135639</v>
      </c>
      <c r="N45" s="33" t="s">
        <v>437</v>
      </c>
      <c r="O45" s="32"/>
      <c r="P45" s="32"/>
      <c r="Q45" s="32"/>
      <c r="R45" s="32"/>
      <c r="S45" s="32"/>
      <c r="T45" s="32"/>
      <c r="V45" s="30">
        <v>1136694</v>
      </c>
      <c r="W45" s="31" t="s">
        <v>455</v>
      </c>
      <c r="X45" s="29">
        <v>175</v>
      </c>
      <c r="Y45" s="30">
        <v>1136989</v>
      </c>
      <c r="Z45" s="31" t="s">
        <v>461</v>
      </c>
      <c r="AA45" s="32">
        <v>50</v>
      </c>
      <c r="AB45" s="29">
        <v>200</v>
      </c>
      <c r="AC45" s="30">
        <v>1135996</v>
      </c>
      <c r="AD45" s="31" t="s">
        <v>468</v>
      </c>
      <c r="AE45" s="29" t="s">
        <v>241</v>
      </c>
      <c r="AI45" s="35">
        <v>1136675</v>
      </c>
      <c r="AJ45" s="31" t="s">
        <v>484</v>
      </c>
      <c r="AK45" s="29">
        <v>175</v>
      </c>
      <c r="AO45" s="29" t="s">
        <v>277</v>
      </c>
      <c r="AP45" s="32">
        <v>50</v>
      </c>
      <c r="AQ45" s="29">
        <v>175</v>
      </c>
      <c r="AR45" s="30">
        <v>1136982</v>
      </c>
      <c r="AS45" s="31" t="s">
        <v>487</v>
      </c>
      <c r="AU45" s="34">
        <v>1008866</v>
      </c>
      <c r="AV45" s="31" t="s">
        <v>321</v>
      </c>
      <c r="AX45" s="34">
        <v>1042866</v>
      </c>
      <c r="AY45" s="31" t="s">
        <v>481</v>
      </c>
      <c r="BA45" s="34">
        <v>1045489</v>
      </c>
      <c r="BB45" s="31" t="s">
        <v>495</v>
      </c>
    </row>
    <row r="46" spans="1:54" s="29" customFormat="1" ht="27.6" x14ac:dyDescent="0.25">
      <c r="A46" s="29" t="s">
        <v>350</v>
      </c>
      <c r="B46" s="30">
        <v>1136713</v>
      </c>
      <c r="C46" s="31" t="s">
        <v>411</v>
      </c>
      <c r="D46" s="32">
        <v>63</v>
      </c>
      <c r="E46" s="29">
        <v>50</v>
      </c>
      <c r="F46" s="29">
        <v>175</v>
      </c>
      <c r="G46" s="29" t="s">
        <v>245</v>
      </c>
      <c r="H46" s="29" t="s">
        <v>248</v>
      </c>
      <c r="I46" s="29" t="s">
        <v>241</v>
      </c>
      <c r="K46" s="29" t="s">
        <v>278</v>
      </c>
      <c r="M46" s="30">
        <v>1135982</v>
      </c>
      <c r="N46" s="33" t="s">
        <v>438</v>
      </c>
      <c r="O46" s="32"/>
      <c r="P46" s="30"/>
      <c r="Q46" s="31"/>
      <c r="R46" s="32"/>
      <c r="S46" s="34"/>
      <c r="T46" s="31"/>
      <c r="V46" s="30">
        <v>1136694</v>
      </c>
      <c r="W46" s="31" t="s">
        <v>455</v>
      </c>
      <c r="X46" s="29">
        <v>175</v>
      </c>
      <c r="Y46" s="30">
        <v>1136989</v>
      </c>
      <c r="Z46" s="31" t="s">
        <v>461</v>
      </c>
      <c r="AA46" s="32">
        <v>63</v>
      </c>
      <c r="AB46" s="29">
        <v>200</v>
      </c>
      <c r="AC46" s="30">
        <v>1135997</v>
      </c>
      <c r="AD46" s="31" t="s">
        <v>469</v>
      </c>
      <c r="AE46" s="29" t="s">
        <v>241</v>
      </c>
      <c r="AI46" s="35">
        <v>1136675</v>
      </c>
      <c r="AJ46" s="31" t="s">
        <v>484</v>
      </c>
      <c r="AK46" s="29">
        <v>175</v>
      </c>
      <c r="AO46" s="29" t="s">
        <v>278</v>
      </c>
      <c r="AP46" s="32">
        <v>63</v>
      </c>
      <c r="AQ46" s="29">
        <v>175</v>
      </c>
      <c r="AR46" s="30">
        <v>1136984</v>
      </c>
      <c r="AS46" s="31" t="s">
        <v>488</v>
      </c>
      <c r="AU46" s="34">
        <v>1008867</v>
      </c>
      <c r="AV46" s="31" t="s">
        <v>322</v>
      </c>
      <c r="AX46" s="34">
        <v>1042865</v>
      </c>
      <c r="AY46" s="31" t="s">
        <v>482</v>
      </c>
      <c r="BA46" s="34">
        <v>1045490</v>
      </c>
      <c r="BB46" s="31" t="s">
        <v>310</v>
      </c>
    </row>
    <row r="47" spans="1:54" s="29" customFormat="1" ht="27.6" x14ac:dyDescent="0.25">
      <c r="A47" s="29" t="s">
        <v>351</v>
      </c>
      <c r="B47" s="30">
        <v>1136714</v>
      </c>
      <c r="C47" s="31" t="s">
        <v>412</v>
      </c>
      <c r="D47" s="32">
        <v>75</v>
      </c>
      <c r="E47" s="29">
        <v>65</v>
      </c>
      <c r="F47" s="29">
        <v>200</v>
      </c>
      <c r="G47" s="29" t="s">
        <v>245</v>
      </c>
      <c r="H47" s="29" t="s">
        <v>248</v>
      </c>
      <c r="I47" s="29" t="s">
        <v>241</v>
      </c>
      <c r="K47" s="29" t="s">
        <v>279</v>
      </c>
      <c r="M47" s="30">
        <v>1135640</v>
      </c>
      <c r="N47" s="33" t="s">
        <v>439</v>
      </c>
      <c r="O47" s="32"/>
      <c r="P47" s="30"/>
      <c r="Q47" s="31"/>
      <c r="R47" s="32"/>
      <c r="S47" s="34"/>
      <c r="T47" s="31"/>
      <c r="V47" s="30">
        <v>1136694</v>
      </c>
      <c r="W47" s="31" t="s">
        <v>455</v>
      </c>
      <c r="X47" s="29">
        <v>200</v>
      </c>
      <c r="Y47" s="30">
        <v>1136989</v>
      </c>
      <c r="Z47" s="31" t="s">
        <v>461</v>
      </c>
      <c r="AA47" s="32">
        <v>75</v>
      </c>
      <c r="AB47" s="29">
        <v>100</v>
      </c>
      <c r="AC47" s="30">
        <v>1135640</v>
      </c>
      <c r="AD47" s="31" t="s">
        <v>439</v>
      </c>
      <c r="AE47" s="29" t="s">
        <v>241</v>
      </c>
      <c r="AF47" s="30">
        <v>1136634</v>
      </c>
      <c r="AG47" s="31" t="s">
        <v>499</v>
      </c>
      <c r="AI47" s="35">
        <v>1136675</v>
      </c>
      <c r="AJ47" s="31" t="s">
        <v>484</v>
      </c>
      <c r="AK47" s="29">
        <v>200</v>
      </c>
      <c r="AO47" s="29" t="s">
        <v>279</v>
      </c>
      <c r="AP47" s="32">
        <v>75</v>
      </c>
      <c r="AQ47" s="29">
        <v>200</v>
      </c>
      <c r="AR47" s="30">
        <v>1136984</v>
      </c>
      <c r="AS47" s="31" t="s">
        <v>488</v>
      </c>
      <c r="AU47" s="36">
        <v>1085074</v>
      </c>
      <c r="AV47" s="31" t="s">
        <v>323</v>
      </c>
      <c r="AX47" s="36">
        <v>1085084</v>
      </c>
      <c r="AY47" s="31" t="s">
        <v>483</v>
      </c>
      <c r="BA47" s="36">
        <v>1085087</v>
      </c>
      <c r="BB47" s="31" t="s">
        <v>496</v>
      </c>
    </row>
    <row r="48" spans="1:54" s="29" customFormat="1" ht="27.6" x14ac:dyDescent="0.25">
      <c r="A48" s="29" t="s">
        <v>352</v>
      </c>
      <c r="B48" s="30">
        <v>1136715</v>
      </c>
      <c r="C48" s="31" t="s">
        <v>408</v>
      </c>
      <c r="D48" s="32">
        <v>90</v>
      </c>
      <c r="E48" s="29">
        <v>80</v>
      </c>
      <c r="F48" s="29">
        <v>200</v>
      </c>
      <c r="G48" s="29" t="s">
        <v>245</v>
      </c>
      <c r="H48" s="29" t="s">
        <v>248</v>
      </c>
      <c r="I48" s="29" t="s">
        <v>241</v>
      </c>
      <c r="K48" s="29" t="s">
        <v>280</v>
      </c>
      <c r="M48" s="30">
        <v>1135641</v>
      </c>
      <c r="N48" s="33" t="s">
        <v>440</v>
      </c>
      <c r="O48" s="32"/>
      <c r="P48" s="30"/>
      <c r="Q48" s="31"/>
      <c r="R48" s="32"/>
      <c r="S48" s="37"/>
      <c r="T48" s="31"/>
      <c r="V48" s="30">
        <v>1136694</v>
      </c>
      <c r="W48" s="31" t="s">
        <v>455</v>
      </c>
      <c r="X48" s="29">
        <v>200</v>
      </c>
      <c r="Y48" s="30">
        <v>1136989</v>
      </c>
      <c r="Z48" s="31" t="s">
        <v>461</v>
      </c>
      <c r="AA48" s="32">
        <v>90</v>
      </c>
      <c r="AB48" s="29">
        <v>100</v>
      </c>
      <c r="AC48" s="30">
        <v>1135641</v>
      </c>
      <c r="AD48" s="31" t="s">
        <v>440</v>
      </c>
      <c r="AE48" s="29" t="s">
        <v>241</v>
      </c>
      <c r="AF48" s="30">
        <v>1136635</v>
      </c>
      <c r="AG48" s="31" t="s">
        <v>500</v>
      </c>
      <c r="AI48" s="35">
        <v>1136675</v>
      </c>
      <c r="AJ48" s="31" t="s">
        <v>484</v>
      </c>
      <c r="AK48" s="29">
        <v>200</v>
      </c>
      <c r="AO48" s="29" t="s">
        <v>280</v>
      </c>
      <c r="AP48" s="32">
        <v>90</v>
      </c>
      <c r="AQ48" s="29">
        <v>200</v>
      </c>
      <c r="AR48" s="30">
        <v>1136986</v>
      </c>
      <c r="AS48" s="31" t="s">
        <v>489</v>
      </c>
      <c r="AY48" s="29" t="s">
        <v>0</v>
      </c>
      <c r="BB48" s="29" t="s">
        <v>0</v>
      </c>
    </row>
    <row r="49" spans="1:54" s="29" customFormat="1" ht="27.6" x14ac:dyDescent="0.25">
      <c r="A49" s="29" t="s">
        <v>353</v>
      </c>
      <c r="B49" s="30">
        <v>1136716</v>
      </c>
      <c r="C49" s="31" t="s">
        <v>409</v>
      </c>
      <c r="D49" s="32">
        <v>110</v>
      </c>
      <c r="E49" s="29">
        <v>90</v>
      </c>
      <c r="F49" s="29">
        <v>200</v>
      </c>
      <c r="G49" s="29" t="s">
        <v>245</v>
      </c>
      <c r="H49" s="29" t="s">
        <v>248</v>
      </c>
      <c r="I49" s="29" t="s">
        <v>241</v>
      </c>
      <c r="K49" s="29" t="s">
        <v>281</v>
      </c>
      <c r="M49" s="30">
        <v>1135983</v>
      </c>
      <c r="N49" s="33" t="s">
        <v>448</v>
      </c>
      <c r="O49" s="32"/>
      <c r="P49" s="30"/>
      <c r="Q49" s="31"/>
      <c r="R49" s="32"/>
      <c r="S49" s="37"/>
      <c r="T49" s="31"/>
      <c r="V49" s="30">
        <v>1136694</v>
      </c>
      <c r="W49" s="31" t="s">
        <v>455</v>
      </c>
      <c r="X49" s="29">
        <v>200</v>
      </c>
      <c r="Y49" s="30">
        <v>1136989</v>
      </c>
      <c r="Z49" s="31" t="s">
        <v>461</v>
      </c>
      <c r="AA49" s="32">
        <v>110</v>
      </c>
      <c r="AB49" s="29">
        <v>100</v>
      </c>
      <c r="AC49" s="30">
        <v>1135983</v>
      </c>
      <c r="AD49" s="31" t="s">
        <v>448</v>
      </c>
      <c r="AE49" s="29" t="s">
        <v>241</v>
      </c>
      <c r="AF49" s="30">
        <v>1136636</v>
      </c>
      <c r="AG49" s="31" t="s">
        <v>501</v>
      </c>
      <c r="AI49" s="35">
        <v>1136675</v>
      </c>
      <c r="AJ49" s="31" t="s">
        <v>484</v>
      </c>
      <c r="AK49" s="29">
        <v>200</v>
      </c>
      <c r="AO49" s="29" t="s">
        <v>281</v>
      </c>
      <c r="AP49" s="32">
        <v>110</v>
      </c>
      <c r="AQ49" s="29">
        <v>200</v>
      </c>
      <c r="AR49" s="30">
        <v>1136986</v>
      </c>
      <c r="AS49" s="31" t="s">
        <v>489</v>
      </c>
      <c r="AY49" s="29" t="s">
        <v>0</v>
      </c>
      <c r="BB49" s="29" t="s">
        <v>0</v>
      </c>
    </row>
    <row r="50" spans="1:54" s="29" customFormat="1" x14ac:dyDescent="0.25">
      <c r="B50" s="30">
        <v>1018230</v>
      </c>
      <c r="C50" s="31" t="s">
        <v>0</v>
      </c>
      <c r="D50" s="32">
        <v>25</v>
      </c>
      <c r="F50" s="29">
        <v>90</v>
      </c>
      <c r="G50" s="29" t="s">
        <v>246</v>
      </c>
      <c r="H50" s="29" t="s">
        <v>248</v>
      </c>
      <c r="I50" s="29" t="s">
        <v>242</v>
      </c>
      <c r="K50" s="29" t="s">
        <v>0</v>
      </c>
      <c r="N50" s="33" t="s">
        <v>0</v>
      </c>
      <c r="W50" s="29" t="s">
        <v>0</v>
      </c>
      <c r="X50" s="29">
        <v>90</v>
      </c>
      <c r="Z50" s="29" t="s">
        <v>0</v>
      </c>
      <c r="AA50" s="32">
        <v>25</v>
      </c>
      <c r="AB50" s="29">
        <v>200</v>
      </c>
      <c r="AD50" s="29" t="s">
        <v>0</v>
      </c>
      <c r="AE50" s="29" t="s">
        <v>242</v>
      </c>
      <c r="AJ50" s="29" t="s">
        <v>0</v>
      </c>
      <c r="AK50" s="29">
        <v>90</v>
      </c>
      <c r="AO50" s="29" t="s">
        <v>0</v>
      </c>
      <c r="AP50" s="32">
        <v>25</v>
      </c>
      <c r="AQ50" s="29">
        <v>90</v>
      </c>
      <c r="AS50" s="29" t="s">
        <v>0</v>
      </c>
      <c r="AY50" s="29" t="s">
        <v>0</v>
      </c>
      <c r="BB50" s="29" t="s">
        <v>0</v>
      </c>
    </row>
    <row r="51" spans="1:54" s="29" customFormat="1" ht="27.6" x14ac:dyDescent="0.25">
      <c r="B51" s="30">
        <v>1018231</v>
      </c>
      <c r="C51" s="31" t="s">
        <v>0</v>
      </c>
      <c r="D51" s="32">
        <v>32</v>
      </c>
      <c r="E51" s="29">
        <v>25</v>
      </c>
      <c r="F51" s="29">
        <v>90</v>
      </c>
      <c r="G51" s="29" t="s">
        <v>246</v>
      </c>
      <c r="H51" s="29" t="s">
        <v>248</v>
      </c>
      <c r="I51" s="29" t="s">
        <v>242</v>
      </c>
      <c r="K51" s="29" t="s">
        <v>282</v>
      </c>
      <c r="M51" s="30">
        <v>1135630</v>
      </c>
      <c r="N51" s="33" t="s">
        <v>441</v>
      </c>
      <c r="O51" s="32"/>
      <c r="P51" s="32"/>
      <c r="Q51" s="32"/>
      <c r="R51" s="32"/>
      <c r="S51" s="32"/>
      <c r="T51" s="32"/>
      <c r="V51" s="30">
        <v>1018246</v>
      </c>
      <c r="W51" s="31" t="s">
        <v>457</v>
      </c>
      <c r="X51" s="29">
        <v>90</v>
      </c>
      <c r="Y51" s="30">
        <v>1018267</v>
      </c>
      <c r="Z51" s="31" t="s">
        <v>464</v>
      </c>
      <c r="AA51" s="32">
        <v>32</v>
      </c>
      <c r="AB51" s="29">
        <v>200</v>
      </c>
      <c r="AC51" s="30">
        <v>1135985</v>
      </c>
      <c r="AD51" s="31" t="s">
        <v>470</v>
      </c>
      <c r="AE51" s="29" t="s">
        <v>242</v>
      </c>
      <c r="AI51" s="35">
        <v>1136675</v>
      </c>
      <c r="AJ51" s="31" t="s">
        <v>484</v>
      </c>
      <c r="AK51" s="29">
        <v>90</v>
      </c>
      <c r="AL51" s="35">
        <v>1060990</v>
      </c>
      <c r="AM51" s="31" t="s">
        <v>299</v>
      </c>
      <c r="AO51" s="29" t="s">
        <v>282</v>
      </c>
      <c r="AP51" s="32">
        <v>32</v>
      </c>
      <c r="AQ51" s="29">
        <v>90</v>
      </c>
      <c r="AR51" s="30">
        <v>1136981</v>
      </c>
      <c r="AS51" s="31" t="s">
        <v>486</v>
      </c>
      <c r="AU51" s="34">
        <v>1135757</v>
      </c>
      <c r="AV51" s="31" t="s">
        <v>497</v>
      </c>
      <c r="AX51" s="34">
        <v>1135713</v>
      </c>
      <c r="AY51" s="31" t="s">
        <v>478</v>
      </c>
      <c r="BA51" s="34">
        <v>1135703</v>
      </c>
      <c r="BB51" s="31" t="s">
        <v>492</v>
      </c>
    </row>
    <row r="52" spans="1:54" s="29" customFormat="1" ht="27.6" x14ac:dyDescent="0.25">
      <c r="A52" s="29" t="s">
        <v>354</v>
      </c>
      <c r="B52" s="30">
        <v>1136727</v>
      </c>
      <c r="C52" s="31" t="s">
        <v>429</v>
      </c>
      <c r="D52" s="32">
        <v>40</v>
      </c>
      <c r="E52" s="29">
        <v>32</v>
      </c>
      <c r="F52" s="29">
        <v>140</v>
      </c>
      <c r="G52" s="29" t="s">
        <v>246</v>
      </c>
      <c r="H52" s="29" t="s">
        <v>248</v>
      </c>
      <c r="I52" s="29" t="s">
        <v>242</v>
      </c>
      <c r="K52" s="29" t="s">
        <v>283</v>
      </c>
      <c r="M52" s="30">
        <v>1135631</v>
      </c>
      <c r="N52" s="33" t="s">
        <v>442</v>
      </c>
      <c r="O52" s="32"/>
      <c r="P52" s="32"/>
      <c r="Q52" s="32"/>
      <c r="R52" s="32"/>
      <c r="S52" s="32"/>
      <c r="T52" s="32"/>
      <c r="V52" s="30">
        <v>1136693</v>
      </c>
      <c r="W52" s="31" t="s">
        <v>454</v>
      </c>
      <c r="X52" s="29">
        <v>140</v>
      </c>
      <c r="Y52" s="30">
        <v>1136988</v>
      </c>
      <c r="Z52" s="31" t="s">
        <v>462</v>
      </c>
      <c r="AA52" s="32">
        <v>40</v>
      </c>
      <c r="AB52" s="29">
        <v>200</v>
      </c>
      <c r="AC52" s="30">
        <v>1135986</v>
      </c>
      <c r="AD52" s="31" t="s">
        <v>471</v>
      </c>
      <c r="AE52" s="29" t="s">
        <v>242</v>
      </c>
      <c r="AI52" s="35">
        <v>1136675</v>
      </c>
      <c r="AJ52" s="31" t="s">
        <v>484</v>
      </c>
      <c r="AK52" s="29">
        <v>140</v>
      </c>
      <c r="AO52" s="29" t="s">
        <v>283</v>
      </c>
      <c r="AP52" s="32">
        <v>40</v>
      </c>
      <c r="AQ52" s="29">
        <v>140</v>
      </c>
      <c r="AR52" s="30">
        <v>1136982</v>
      </c>
      <c r="AS52" s="31" t="s">
        <v>487</v>
      </c>
      <c r="AU52" s="34">
        <v>1008732</v>
      </c>
      <c r="AV52" s="31" t="s">
        <v>320</v>
      </c>
      <c r="AX52" s="34">
        <v>1135714</v>
      </c>
      <c r="AY52" s="31" t="s">
        <v>480</v>
      </c>
      <c r="BA52" s="34">
        <v>1135704</v>
      </c>
      <c r="BB52" s="31" t="s">
        <v>494</v>
      </c>
    </row>
    <row r="53" spans="1:54" s="29" customFormat="1" ht="27.6" x14ac:dyDescent="0.25">
      <c r="A53" s="29" t="s">
        <v>355</v>
      </c>
      <c r="B53" s="30">
        <v>1136728</v>
      </c>
      <c r="C53" s="31" t="s">
        <v>430</v>
      </c>
      <c r="D53" s="32">
        <v>50</v>
      </c>
      <c r="E53" s="29">
        <v>40</v>
      </c>
      <c r="F53" s="29">
        <v>140</v>
      </c>
      <c r="G53" s="29" t="s">
        <v>246</v>
      </c>
      <c r="H53" s="29" t="s">
        <v>248</v>
      </c>
      <c r="I53" s="29" t="s">
        <v>242</v>
      </c>
      <c r="K53" s="29" t="s">
        <v>284</v>
      </c>
      <c r="M53" s="30">
        <v>1135632</v>
      </c>
      <c r="N53" s="33" t="s">
        <v>443</v>
      </c>
      <c r="O53" s="32"/>
      <c r="P53" s="32"/>
      <c r="Q53" s="32"/>
      <c r="R53" s="32"/>
      <c r="S53" s="32"/>
      <c r="T53" s="32"/>
      <c r="V53" s="30">
        <v>1136693</v>
      </c>
      <c r="W53" s="31" t="s">
        <v>454</v>
      </c>
      <c r="X53" s="29">
        <v>140</v>
      </c>
      <c r="Y53" s="30">
        <v>1136988</v>
      </c>
      <c r="Z53" s="31" t="s">
        <v>462</v>
      </c>
      <c r="AA53" s="32">
        <v>50</v>
      </c>
      <c r="AB53" s="29">
        <v>200</v>
      </c>
      <c r="AC53" s="30">
        <v>1135987</v>
      </c>
      <c r="AD53" s="31" t="s">
        <v>472</v>
      </c>
      <c r="AE53" s="29" t="s">
        <v>242</v>
      </c>
      <c r="AI53" s="35">
        <v>1136675</v>
      </c>
      <c r="AJ53" s="31" t="s">
        <v>484</v>
      </c>
      <c r="AK53" s="29">
        <v>140</v>
      </c>
      <c r="AO53" s="29" t="s">
        <v>284</v>
      </c>
      <c r="AP53" s="32">
        <v>50</v>
      </c>
      <c r="AQ53" s="29">
        <v>140</v>
      </c>
      <c r="AR53" s="30">
        <v>1136982</v>
      </c>
      <c r="AS53" s="31" t="s">
        <v>487</v>
      </c>
      <c r="AU53" s="34">
        <v>1008866</v>
      </c>
      <c r="AV53" s="31" t="s">
        <v>321</v>
      </c>
      <c r="AX53" s="34">
        <v>1042866</v>
      </c>
      <c r="AY53" s="31" t="s">
        <v>481</v>
      </c>
      <c r="BA53" s="34">
        <v>1045489</v>
      </c>
      <c r="BB53" s="31" t="s">
        <v>495</v>
      </c>
    </row>
    <row r="54" spans="1:54" s="29" customFormat="1" ht="27.6" x14ac:dyDescent="0.25">
      <c r="A54" s="29" t="s">
        <v>356</v>
      </c>
      <c r="B54" s="30">
        <v>1136729</v>
      </c>
      <c r="C54" s="31" t="s">
        <v>431</v>
      </c>
      <c r="D54" s="32">
        <v>63</v>
      </c>
      <c r="E54" s="29">
        <v>50</v>
      </c>
      <c r="F54" s="29">
        <v>140</v>
      </c>
      <c r="G54" s="29" t="s">
        <v>246</v>
      </c>
      <c r="H54" s="29" t="s">
        <v>248</v>
      </c>
      <c r="I54" s="29" t="s">
        <v>242</v>
      </c>
      <c r="K54" s="29" t="s">
        <v>285</v>
      </c>
      <c r="M54" s="30">
        <v>1135633</v>
      </c>
      <c r="N54" s="33" t="s">
        <v>444</v>
      </c>
      <c r="O54" s="32"/>
      <c r="P54" s="30"/>
      <c r="Q54" s="31"/>
      <c r="R54" s="32"/>
      <c r="S54" s="34"/>
      <c r="T54" s="31"/>
      <c r="V54" s="30">
        <v>1136693</v>
      </c>
      <c r="W54" s="31" t="s">
        <v>454</v>
      </c>
      <c r="X54" s="29">
        <v>140</v>
      </c>
      <c r="Y54" s="30">
        <v>1136988</v>
      </c>
      <c r="Z54" s="31" t="s">
        <v>462</v>
      </c>
      <c r="AA54" s="32">
        <v>63</v>
      </c>
      <c r="AB54" s="29">
        <v>200</v>
      </c>
      <c r="AC54" s="30">
        <v>1135988</v>
      </c>
      <c r="AD54" s="31" t="s">
        <v>473</v>
      </c>
      <c r="AE54" s="29" t="s">
        <v>242</v>
      </c>
      <c r="AI54" s="35">
        <v>1136675</v>
      </c>
      <c r="AJ54" s="31" t="s">
        <v>484</v>
      </c>
      <c r="AK54" s="29">
        <v>140</v>
      </c>
      <c r="AO54" s="29" t="s">
        <v>285</v>
      </c>
      <c r="AP54" s="32">
        <v>63</v>
      </c>
      <c r="AQ54" s="29">
        <v>140</v>
      </c>
      <c r="AR54" s="30">
        <v>1136984</v>
      </c>
      <c r="AS54" s="31" t="s">
        <v>488</v>
      </c>
      <c r="AU54" s="34">
        <v>1008867</v>
      </c>
      <c r="AV54" s="31" t="s">
        <v>322</v>
      </c>
      <c r="AX54" s="34">
        <v>1042865</v>
      </c>
      <c r="AY54" s="31" t="s">
        <v>482</v>
      </c>
      <c r="BA54" s="34">
        <v>1045490</v>
      </c>
      <c r="BB54" s="31" t="s">
        <v>310</v>
      </c>
    </row>
    <row r="55" spans="1:54" s="29" customFormat="1" ht="27.6" x14ac:dyDescent="0.25">
      <c r="A55" s="29" t="s">
        <v>357</v>
      </c>
      <c r="B55" s="30">
        <v>1136730</v>
      </c>
      <c r="C55" s="31" t="s">
        <v>432</v>
      </c>
      <c r="D55" s="32">
        <v>75</v>
      </c>
      <c r="E55" s="29">
        <v>65</v>
      </c>
      <c r="F55" s="29">
        <v>175</v>
      </c>
      <c r="G55" s="29" t="s">
        <v>246</v>
      </c>
      <c r="H55" s="29" t="s">
        <v>248</v>
      </c>
      <c r="I55" s="29" t="s">
        <v>242</v>
      </c>
      <c r="K55" s="29" t="s">
        <v>286</v>
      </c>
      <c r="M55" s="30">
        <v>1135980</v>
      </c>
      <c r="N55" s="33" t="s">
        <v>445</v>
      </c>
      <c r="O55" s="32"/>
      <c r="P55" s="30"/>
      <c r="Q55" s="31"/>
      <c r="R55" s="32"/>
      <c r="S55" s="34"/>
      <c r="T55" s="31"/>
      <c r="V55" s="30">
        <v>1136694</v>
      </c>
      <c r="W55" s="31" t="s">
        <v>455</v>
      </c>
      <c r="X55" s="29">
        <v>175</v>
      </c>
      <c r="Y55" s="30">
        <v>1136989</v>
      </c>
      <c r="Z55" s="31" t="s">
        <v>461</v>
      </c>
      <c r="AA55" s="32">
        <v>75</v>
      </c>
      <c r="AB55" s="29">
        <v>200</v>
      </c>
      <c r="AC55" s="30">
        <v>1135989</v>
      </c>
      <c r="AD55" s="31" t="s">
        <v>474</v>
      </c>
      <c r="AE55" s="29" t="s">
        <v>242</v>
      </c>
      <c r="AF55" s="30">
        <v>1029144</v>
      </c>
      <c r="AG55" s="31" t="s">
        <v>294</v>
      </c>
      <c r="AI55" s="35">
        <v>1136675</v>
      </c>
      <c r="AJ55" s="31" t="s">
        <v>484</v>
      </c>
      <c r="AK55" s="29">
        <v>175</v>
      </c>
      <c r="AO55" s="29" t="s">
        <v>286</v>
      </c>
      <c r="AP55" s="32">
        <v>75</v>
      </c>
      <c r="AQ55" s="29">
        <v>175</v>
      </c>
      <c r="AR55" s="30">
        <v>1136984</v>
      </c>
      <c r="AS55" s="31" t="s">
        <v>488</v>
      </c>
      <c r="AU55" s="36">
        <v>1085074</v>
      </c>
      <c r="AV55" s="31" t="s">
        <v>323</v>
      </c>
      <c r="AX55" s="36">
        <v>1085084</v>
      </c>
      <c r="AY55" s="31" t="s">
        <v>483</v>
      </c>
      <c r="BA55" s="36">
        <v>1085087</v>
      </c>
      <c r="BB55" s="31" t="s">
        <v>496</v>
      </c>
    </row>
    <row r="56" spans="1:54" s="29" customFormat="1" ht="27.6" x14ac:dyDescent="0.25">
      <c r="A56" s="29" t="s">
        <v>358</v>
      </c>
      <c r="B56" s="30">
        <v>1136731</v>
      </c>
      <c r="C56" s="31" t="s">
        <v>433</v>
      </c>
      <c r="D56" s="32">
        <v>90</v>
      </c>
      <c r="E56" s="29">
        <v>80</v>
      </c>
      <c r="F56" s="29">
        <v>175</v>
      </c>
      <c r="G56" s="29" t="s">
        <v>246</v>
      </c>
      <c r="H56" s="29" t="s">
        <v>248</v>
      </c>
      <c r="I56" s="29" t="s">
        <v>242</v>
      </c>
      <c r="K56" s="29" t="s">
        <v>287</v>
      </c>
      <c r="M56" s="30">
        <v>1135634</v>
      </c>
      <c r="N56" s="33" t="s">
        <v>446</v>
      </c>
      <c r="O56" s="32"/>
      <c r="P56" s="30"/>
      <c r="Q56" s="31"/>
      <c r="R56" s="32"/>
      <c r="S56" s="37"/>
      <c r="T56" s="31"/>
      <c r="V56" s="30">
        <v>1136694</v>
      </c>
      <c r="W56" s="31" t="s">
        <v>455</v>
      </c>
      <c r="X56" s="29">
        <v>175</v>
      </c>
      <c r="Y56" s="30">
        <v>1136989</v>
      </c>
      <c r="Z56" s="31" t="s">
        <v>461</v>
      </c>
      <c r="AA56" s="32">
        <v>90</v>
      </c>
      <c r="AB56" s="29">
        <v>100</v>
      </c>
      <c r="AC56" s="30">
        <v>1135990</v>
      </c>
      <c r="AD56" s="31" t="s">
        <v>475</v>
      </c>
      <c r="AE56" s="29" t="s">
        <v>242</v>
      </c>
      <c r="AF56" s="30">
        <v>1029145</v>
      </c>
      <c r="AG56" s="31" t="s">
        <v>295</v>
      </c>
      <c r="AI56" s="35">
        <v>1136675</v>
      </c>
      <c r="AJ56" s="31" t="s">
        <v>484</v>
      </c>
      <c r="AK56" s="29">
        <v>175</v>
      </c>
      <c r="AO56" s="29" t="s">
        <v>287</v>
      </c>
      <c r="AP56" s="32">
        <v>90</v>
      </c>
      <c r="AQ56" s="29">
        <v>175</v>
      </c>
      <c r="AR56" s="30">
        <v>1136986</v>
      </c>
      <c r="AS56" s="31" t="s">
        <v>489</v>
      </c>
      <c r="AY56" s="29" t="s">
        <v>0</v>
      </c>
      <c r="BB56" s="29" t="s">
        <v>0</v>
      </c>
    </row>
    <row r="57" spans="1:54" s="29" customFormat="1" ht="27.6" x14ac:dyDescent="0.25">
      <c r="A57" s="29" t="s">
        <v>359</v>
      </c>
      <c r="B57" s="30">
        <v>1136732</v>
      </c>
      <c r="C57" s="33" t="str">
        <f>IFERROR(IF($B57="","",INDEX([1]Portfolio!$F:$F,MATCH($B57+0,[1]Portfolio!$C:$C,0))),"")</f>
        <v>USYSTEMS труба Varia Single PE-Xa 110x10,0/175 PN6 бухта 100м '1Ф</v>
      </c>
      <c r="D57" s="32">
        <v>110</v>
      </c>
      <c r="E57" s="29">
        <v>90</v>
      </c>
      <c r="F57" s="29">
        <v>175</v>
      </c>
      <c r="G57" s="29" t="s">
        <v>246</v>
      </c>
      <c r="H57" s="29" t="s">
        <v>248</v>
      </c>
      <c r="I57" s="29" t="s">
        <v>242</v>
      </c>
      <c r="K57" s="29" t="s">
        <v>288</v>
      </c>
      <c r="M57" s="30">
        <v>1135635</v>
      </c>
      <c r="N57" s="33" t="s">
        <v>447</v>
      </c>
      <c r="O57" s="32"/>
      <c r="P57" s="30"/>
      <c r="Q57" s="31"/>
      <c r="R57" s="32"/>
      <c r="S57" s="37"/>
      <c r="T57" s="31"/>
      <c r="V57" s="30">
        <v>1136694</v>
      </c>
      <c r="W57" s="31" t="s">
        <v>455</v>
      </c>
      <c r="X57" s="29">
        <v>175</v>
      </c>
      <c r="Y57" s="30">
        <v>1136989</v>
      </c>
      <c r="Z57" s="31" t="s">
        <v>461</v>
      </c>
      <c r="AA57" s="32">
        <v>110</v>
      </c>
      <c r="AB57" s="29">
        <v>100</v>
      </c>
      <c r="AC57" s="30">
        <v>1135991</v>
      </c>
      <c r="AD57" s="31" t="s">
        <v>476</v>
      </c>
      <c r="AE57" s="29" t="s">
        <v>242</v>
      </c>
      <c r="AF57" s="30">
        <v>1029145</v>
      </c>
      <c r="AG57" s="31" t="s">
        <v>295</v>
      </c>
      <c r="AI57" s="35">
        <v>1136675</v>
      </c>
      <c r="AJ57" s="31" t="s">
        <v>484</v>
      </c>
      <c r="AK57" s="29">
        <v>175</v>
      </c>
      <c r="AO57" s="29" t="s">
        <v>288</v>
      </c>
      <c r="AP57" s="32">
        <v>110</v>
      </c>
      <c r="AQ57" s="29">
        <v>175</v>
      </c>
      <c r="AR57" s="30">
        <v>1136986</v>
      </c>
      <c r="AS57" s="31" t="s">
        <v>489</v>
      </c>
      <c r="AY57" s="29" t="s">
        <v>0</v>
      </c>
      <c r="BB57" s="29" t="s">
        <v>0</v>
      </c>
    </row>
    <row r="58" spans="1:54" s="1" customFormat="1" ht="27.6" x14ac:dyDescent="0.25">
      <c r="A58" s="1" t="s">
        <v>363</v>
      </c>
      <c r="B58" s="4">
        <v>1136733</v>
      </c>
      <c r="C58" s="28" t="str">
        <f>IFERROR(IF($B58="","",INDEX([1]Portfolio!$F:$F,MATCH($B58+0,[1]Portfolio!$C:$C,0))),"")</f>
        <v>USYSTEMS труба Varia Single PE-Xa 125x11,4/200 PN6 бухта 120м '1Ф</v>
      </c>
      <c r="D58" s="12">
        <v>125</v>
      </c>
      <c r="E58" s="1">
        <v>100</v>
      </c>
      <c r="F58" s="1">
        <v>250</v>
      </c>
      <c r="G58" s="1" t="s">
        <v>245</v>
      </c>
      <c r="H58" s="1" t="s">
        <v>248</v>
      </c>
      <c r="I58" s="1" t="s">
        <v>242</v>
      </c>
      <c r="K58" s="1" t="s">
        <v>292</v>
      </c>
      <c r="M58" s="4">
        <v>1135636</v>
      </c>
      <c r="N58" s="28" t="s">
        <v>449</v>
      </c>
      <c r="O58" s="12"/>
      <c r="P58" s="12"/>
      <c r="Q58" s="12"/>
      <c r="R58" s="12"/>
      <c r="S58" s="5"/>
      <c r="T58" s="3"/>
      <c r="V58" s="4">
        <v>1136695</v>
      </c>
      <c r="W58" s="3" t="s">
        <v>460</v>
      </c>
      <c r="X58" s="1">
        <v>200</v>
      </c>
      <c r="Y58" s="20">
        <v>1136989</v>
      </c>
      <c r="Z58" s="3" t="s">
        <v>461</v>
      </c>
      <c r="AA58" s="12">
        <v>125</v>
      </c>
      <c r="AB58" s="1">
        <v>80</v>
      </c>
      <c r="AC58" s="4">
        <v>1135992</v>
      </c>
      <c r="AD58" s="3" t="s">
        <v>477</v>
      </c>
      <c r="AE58" s="1" t="s">
        <v>242</v>
      </c>
      <c r="AI58" s="4">
        <v>1136675</v>
      </c>
      <c r="AJ58" s="3" t="s">
        <v>484</v>
      </c>
      <c r="AK58" s="1">
        <v>250</v>
      </c>
      <c r="AO58" s="1" t="s">
        <v>292</v>
      </c>
      <c r="AP58" s="12">
        <v>125</v>
      </c>
      <c r="AQ58" s="1">
        <v>250</v>
      </c>
      <c r="AR58" s="4">
        <v>1136987</v>
      </c>
      <c r="AS58" s="3" t="s">
        <v>490</v>
      </c>
      <c r="AY58" s="1" t="s">
        <v>0</v>
      </c>
      <c r="BB58" s="1" t="s">
        <v>0</v>
      </c>
    </row>
    <row r="59" spans="1:54" s="29" customFormat="1" ht="28.8" customHeight="1" x14ac:dyDescent="0.25">
      <c r="A59" s="29" t="s">
        <v>526</v>
      </c>
      <c r="B59" s="30">
        <v>1136734</v>
      </c>
      <c r="C59" s="33" t="str">
        <f>IFERROR(IF($B59="","",INDEX([1]Portfolio!$F:$F,MATCH($B59+0,[1]Portfolio!$C:$C,0))),"")</f>
        <v>USYSTEMS труба Varia Twin PE-Xa 2x25x2,3/140 PN6 бухта 200м '1Ф</v>
      </c>
      <c r="D59" s="32">
        <v>25</v>
      </c>
      <c r="F59" s="29">
        <v>140</v>
      </c>
      <c r="G59" s="29" t="s">
        <v>246</v>
      </c>
      <c r="H59" s="29" t="s">
        <v>247</v>
      </c>
      <c r="I59" s="29" t="s">
        <v>242</v>
      </c>
      <c r="K59" s="29" t="s">
        <v>525</v>
      </c>
      <c r="M59" s="39">
        <v>1135981</v>
      </c>
      <c r="N59" s="31" t="s">
        <v>435</v>
      </c>
      <c r="V59" s="30">
        <v>1136696</v>
      </c>
      <c r="W59" s="31" t="s">
        <v>458</v>
      </c>
      <c r="X59" s="29">
        <v>140</v>
      </c>
      <c r="Y59" s="30">
        <v>1136988</v>
      </c>
      <c r="Z59" s="31" t="s">
        <v>462</v>
      </c>
      <c r="AA59" s="32">
        <v>25</v>
      </c>
      <c r="AB59" s="29">
        <v>200</v>
      </c>
      <c r="AC59" s="39">
        <v>1135984</v>
      </c>
      <c r="AD59" s="31" t="s">
        <v>514</v>
      </c>
      <c r="AE59" s="29" t="s">
        <v>242</v>
      </c>
      <c r="AI59" s="35">
        <v>1136675</v>
      </c>
      <c r="AJ59" s="31" t="s">
        <v>484</v>
      </c>
      <c r="AK59" s="29">
        <v>140</v>
      </c>
      <c r="AO59" s="29" t="s">
        <v>525</v>
      </c>
      <c r="AP59" s="32">
        <v>25</v>
      </c>
      <c r="AQ59" s="29">
        <v>140</v>
      </c>
      <c r="AR59" s="30">
        <v>1136981</v>
      </c>
      <c r="AS59" s="31" t="s">
        <v>486</v>
      </c>
      <c r="AY59" s="29" t="s">
        <v>0</v>
      </c>
      <c r="BB59" s="29" t="s">
        <v>0</v>
      </c>
    </row>
    <row r="60" spans="1:54" s="29" customFormat="1" ht="27.6" x14ac:dyDescent="0.25">
      <c r="A60" s="29" t="s">
        <v>360</v>
      </c>
      <c r="B60" s="30">
        <v>1136735</v>
      </c>
      <c r="C60" s="33" t="str">
        <f>IFERROR(IF($B60="","",INDEX([1]Portfolio!$F:$F,MATCH($B60+0,[1]Portfolio!$C:$C,0))),"")</f>
        <v>USYSTEMS труба Varia Twin PE-Xa 2x32x2,9/140 PN6 бухта 200м '1Ф</v>
      </c>
      <c r="D60" s="32">
        <v>32</v>
      </c>
      <c r="E60" s="29">
        <v>25</v>
      </c>
      <c r="F60" s="29">
        <v>140</v>
      </c>
      <c r="G60" s="29" t="s">
        <v>246</v>
      </c>
      <c r="H60" s="29" t="s">
        <v>247</v>
      </c>
      <c r="I60" s="29" t="s">
        <v>242</v>
      </c>
      <c r="K60" s="29" t="s">
        <v>289</v>
      </c>
      <c r="M60" s="30">
        <v>1135630</v>
      </c>
      <c r="N60" s="33" t="s">
        <v>441</v>
      </c>
      <c r="O60" s="32"/>
      <c r="P60" s="32"/>
      <c r="Q60" s="32"/>
      <c r="R60" s="32"/>
      <c r="S60" s="32"/>
      <c r="T60" s="32"/>
      <c r="V60" s="30">
        <v>1136696</v>
      </c>
      <c r="W60" s="31" t="s">
        <v>458</v>
      </c>
      <c r="X60" s="29">
        <v>140</v>
      </c>
      <c r="Y60" s="30">
        <v>1136988</v>
      </c>
      <c r="Z60" s="31" t="s">
        <v>462</v>
      </c>
      <c r="AA60" s="32">
        <v>32</v>
      </c>
      <c r="AB60" s="29">
        <v>200</v>
      </c>
      <c r="AC60" s="30">
        <v>1135985</v>
      </c>
      <c r="AD60" s="31" t="s">
        <v>470</v>
      </c>
      <c r="AE60" s="29" t="s">
        <v>242</v>
      </c>
      <c r="AI60" s="35">
        <v>1136675</v>
      </c>
      <c r="AJ60" s="31" t="s">
        <v>484</v>
      </c>
      <c r="AK60" s="29">
        <v>140</v>
      </c>
      <c r="AO60" s="29" t="s">
        <v>289</v>
      </c>
      <c r="AP60" s="32">
        <v>32</v>
      </c>
      <c r="AQ60" s="29">
        <v>140</v>
      </c>
      <c r="AR60" s="30">
        <v>1136981</v>
      </c>
      <c r="AS60" s="31" t="s">
        <v>486</v>
      </c>
      <c r="AU60" s="34">
        <v>1135757</v>
      </c>
      <c r="AV60" s="31" t="s">
        <v>497</v>
      </c>
      <c r="AX60" s="34">
        <v>1135713</v>
      </c>
      <c r="AY60" s="31" t="s">
        <v>478</v>
      </c>
      <c r="BA60" s="34">
        <v>1135703</v>
      </c>
      <c r="BB60" s="31" t="s">
        <v>492</v>
      </c>
    </row>
    <row r="61" spans="1:54" s="29" customFormat="1" ht="27.6" x14ac:dyDescent="0.25">
      <c r="A61" s="29" t="s">
        <v>361</v>
      </c>
      <c r="B61" s="30">
        <v>1136736</v>
      </c>
      <c r="C61" s="33" t="str">
        <f>IFERROR(IF($B61="","",INDEX([1]Portfolio!$F:$F,MATCH($B61+0,[1]Portfolio!$C:$C,0))),"")</f>
        <v>USYSTEMS труба Varia Twin PE-Xa 2x40x3,7/140 PN6 бухта 200м '1Ф</v>
      </c>
      <c r="D61" s="32">
        <v>40</v>
      </c>
      <c r="E61" s="29">
        <v>32</v>
      </c>
      <c r="F61" s="29">
        <v>140</v>
      </c>
      <c r="G61" s="29" t="s">
        <v>246</v>
      </c>
      <c r="H61" s="29" t="s">
        <v>247</v>
      </c>
      <c r="I61" s="29" t="s">
        <v>242</v>
      </c>
      <c r="K61" s="29" t="s">
        <v>290</v>
      </c>
      <c r="M61" s="30">
        <v>1135631</v>
      </c>
      <c r="N61" s="33" t="s">
        <v>442</v>
      </c>
      <c r="O61" s="32"/>
      <c r="P61" s="32"/>
      <c r="Q61" s="32"/>
      <c r="R61" s="32"/>
      <c r="S61" s="32"/>
      <c r="T61" s="32"/>
      <c r="V61" s="30">
        <v>1136696</v>
      </c>
      <c r="W61" s="31" t="s">
        <v>458</v>
      </c>
      <c r="X61" s="29">
        <v>140</v>
      </c>
      <c r="Y61" s="30">
        <v>1136988</v>
      </c>
      <c r="Z61" s="31" t="s">
        <v>462</v>
      </c>
      <c r="AA61" s="32">
        <v>40</v>
      </c>
      <c r="AB61" s="29">
        <v>200</v>
      </c>
      <c r="AC61" s="30">
        <v>1135986</v>
      </c>
      <c r="AD61" s="31" t="s">
        <v>471</v>
      </c>
      <c r="AE61" s="29" t="s">
        <v>242</v>
      </c>
      <c r="AI61" s="35">
        <v>1136675</v>
      </c>
      <c r="AJ61" s="31" t="s">
        <v>484</v>
      </c>
      <c r="AK61" s="29">
        <v>140</v>
      </c>
      <c r="AO61" s="29" t="s">
        <v>290</v>
      </c>
      <c r="AP61" s="32">
        <v>40</v>
      </c>
      <c r="AQ61" s="29">
        <v>140</v>
      </c>
      <c r="AR61" s="30">
        <v>1136982</v>
      </c>
      <c r="AS61" s="31" t="s">
        <v>487</v>
      </c>
      <c r="AU61" s="34">
        <v>1008732</v>
      </c>
      <c r="AV61" s="31" t="s">
        <v>320</v>
      </c>
      <c r="AX61" s="34">
        <v>1135714</v>
      </c>
      <c r="AY61" s="31" t="s">
        <v>480</v>
      </c>
      <c r="BA61" s="34">
        <v>1135704</v>
      </c>
      <c r="BB61" s="31" t="s">
        <v>494</v>
      </c>
    </row>
    <row r="62" spans="1:54" s="1" customFormat="1" ht="27.6" x14ac:dyDescent="0.25">
      <c r="A62" s="1" t="s">
        <v>362</v>
      </c>
      <c r="B62" s="20">
        <v>1136737</v>
      </c>
      <c r="C62" s="28" t="str">
        <f>IFERROR(IF($B62="","",INDEX([1]Portfolio!$F:$F,MATCH($B62+0,[1]Portfolio!$C:$C,0))),"")</f>
        <v>USYSTEMS труба Varia Twin PE-Xa 2x50x4,6/175 PN6 бухта 200м '1Ф</v>
      </c>
      <c r="D62" s="12">
        <v>50</v>
      </c>
      <c r="E62" s="1">
        <v>40</v>
      </c>
      <c r="F62" s="1">
        <v>175</v>
      </c>
      <c r="G62" s="1" t="s">
        <v>246</v>
      </c>
      <c r="H62" s="1" t="s">
        <v>247</v>
      </c>
      <c r="I62" s="1" t="s">
        <v>242</v>
      </c>
      <c r="K62" s="1" t="s">
        <v>291</v>
      </c>
      <c r="M62" s="20">
        <v>1135632</v>
      </c>
      <c r="N62" s="28" t="s">
        <v>443</v>
      </c>
      <c r="O62" s="12"/>
      <c r="P62" s="12"/>
      <c r="Q62" s="12"/>
      <c r="R62" s="12"/>
      <c r="S62" s="12"/>
      <c r="T62" s="12"/>
      <c r="V62" s="20">
        <v>1136697</v>
      </c>
      <c r="W62" s="3" t="s">
        <v>453</v>
      </c>
      <c r="X62" s="1">
        <v>175</v>
      </c>
      <c r="Y62" s="20">
        <v>1136989</v>
      </c>
      <c r="Z62" s="3" t="s">
        <v>461</v>
      </c>
      <c r="AA62" s="12">
        <v>50</v>
      </c>
      <c r="AB62" s="1">
        <v>200</v>
      </c>
      <c r="AC62" s="20">
        <v>1135987</v>
      </c>
      <c r="AD62" s="3" t="s">
        <v>472</v>
      </c>
      <c r="AE62" s="1" t="s">
        <v>242</v>
      </c>
      <c r="AI62" s="4">
        <v>1136675</v>
      </c>
      <c r="AJ62" s="3" t="s">
        <v>484</v>
      </c>
      <c r="AK62" s="1">
        <v>175</v>
      </c>
      <c r="AO62" s="1" t="s">
        <v>291</v>
      </c>
      <c r="AP62" s="12">
        <v>50</v>
      </c>
      <c r="AQ62" s="1">
        <v>175</v>
      </c>
      <c r="AR62" s="20">
        <v>1136982</v>
      </c>
      <c r="AS62" s="3" t="s">
        <v>487</v>
      </c>
      <c r="AU62" s="13">
        <v>1008866</v>
      </c>
      <c r="AV62" s="3" t="s">
        <v>321</v>
      </c>
      <c r="AX62" s="13">
        <v>1042866</v>
      </c>
      <c r="AY62" s="3" t="s">
        <v>481</v>
      </c>
      <c r="BA62" s="13">
        <v>1045489</v>
      </c>
      <c r="BB62" s="3" t="s">
        <v>495</v>
      </c>
    </row>
    <row r="63" spans="1:54" s="29" customFormat="1" ht="24.6" customHeight="1" x14ac:dyDescent="0.25">
      <c r="A63" s="29" t="s">
        <v>527</v>
      </c>
      <c r="B63" s="30">
        <v>1136738</v>
      </c>
      <c r="C63" s="33" t="s">
        <v>529</v>
      </c>
      <c r="D63" s="32">
        <v>25</v>
      </c>
      <c r="E63" s="29">
        <v>20</v>
      </c>
      <c r="F63" s="29">
        <v>140</v>
      </c>
      <c r="G63" s="29" t="s">
        <v>246</v>
      </c>
      <c r="H63" s="29" t="s">
        <v>247</v>
      </c>
      <c r="I63" s="29" t="s">
        <v>241</v>
      </c>
      <c r="K63" s="29" t="s">
        <v>531</v>
      </c>
      <c r="M63" s="39">
        <v>1135981</v>
      </c>
      <c r="N63" s="31" t="s">
        <v>435</v>
      </c>
      <c r="O63" s="32"/>
      <c r="P63" s="32"/>
      <c r="Q63" s="32"/>
      <c r="R63" s="32"/>
      <c r="S63" s="32"/>
      <c r="T63" s="32"/>
      <c r="V63" s="30">
        <v>1136696</v>
      </c>
      <c r="W63" s="31" t="s">
        <v>458</v>
      </c>
      <c r="X63" s="29">
        <v>140</v>
      </c>
      <c r="Y63" s="30">
        <v>1136988</v>
      </c>
      <c r="Z63" s="31" t="s">
        <v>462</v>
      </c>
      <c r="AA63" s="32">
        <v>25</v>
      </c>
      <c r="AB63" s="29">
        <v>200</v>
      </c>
      <c r="AC63" s="30">
        <v>1135993</v>
      </c>
      <c r="AD63" s="31" t="s">
        <v>466</v>
      </c>
      <c r="AE63" s="29" t="s">
        <v>241</v>
      </c>
      <c r="AI63" s="35">
        <v>1136675</v>
      </c>
      <c r="AJ63" s="31" t="s">
        <v>484</v>
      </c>
      <c r="AK63" s="29">
        <v>140</v>
      </c>
      <c r="AO63" s="29" t="s">
        <v>531</v>
      </c>
      <c r="AP63" s="32">
        <v>25</v>
      </c>
      <c r="AQ63" s="29">
        <v>140</v>
      </c>
      <c r="AR63" s="30">
        <v>1136981</v>
      </c>
      <c r="AS63" s="31" t="s">
        <v>486</v>
      </c>
      <c r="AU63" s="34">
        <v>1135756</v>
      </c>
      <c r="AV63" s="31" t="s">
        <v>498</v>
      </c>
      <c r="AX63" s="34">
        <v>1135712</v>
      </c>
      <c r="AY63" s="31" t="s">
        <v>479</v>
      </c>
      <c r="BA63" s="34">
        <v>1135702</v>
      </c>
      <c r="BB63" s="31" t="s">
        <v>493</v>
      </c>
    </row>
    <row r="64" spans="1:54" s="1" customFormat="1" ht="24.6" customHeight="1" x14ac:dyDescent="0.25">
      <c r="A64" s="1" t="s">
        <v>528</v>
      </c>
      <c r="B64" s="30">
        <v>1136739</v>
      </c>
      <c r="C64" s="28" t="s">
        <v>530</v>
      </c>
      <c r="D64" s="12">
        <v>32</v>
      </c>
      <c r="E64" s="1">
        <v>25</v>
      </c>
      <c r="F64" s="29">
        <v>140</v>
      </c>
      <c r="G64" s="29" t="s">
        <v>246</v>
      </c>
      <c r="H64" s="29" t="s">
        <v>247</v>
      </c>
      <c r="I64" s="1" t="s">
        <v>241</v>
      </c>
      <c r="K64" s="1" t="s">
        <v>532</v>
      </c>
      <c r="M64" s="38">
        <v>1135637</v>
      </c>
      <c r="N64" s="3" t="s">
        <v>434</v>
      </c>
      <c r="O64" s="12"/>
      <c r="P64" s="12"/>
      <c r="Q64" s="12"/>
      <c r="R64" s="12"/>
      <c r="S64" s="12"/>
      <c r="T64" s="12"/>
      <c r="V64" s="30">
        <v>1136696</v>
      </c>
      <c r="W64" s="31" t="s">
        <v>458</v>
      </c>
      <c r="X64" s="1">
        <v>140</v>
      </c>
      <c r="Y64" s="30">
        <v>1136988</v>
      </c>
      <c r="Z64" s="31" t="s">
        <v>462</v>
      </c>
      <c r="AA64" s="12">
        <v>32</v>
      </c>
      <c r="AB64" s="1">
        <v>200</v>
      </c>
      <c r="AC64" s="30">
        <v>1135994</v>
      </c>
      <c r="AD64" s="31" t="s">
        <v>465</v>
      </c>
      <c r="AE64" s="1" t="s">
        <v>241</v>
      </c>
      <c r="AI64" s="4">
        <v>1136675</v>
      </c>
      <c r="AJ64" s="3" t="s">
        <v>484</v>
      </c>
      <c r="AK64" s="29">
        <v>140</v>
      </c>
      <c r="AO64" s="1" t="s">
        <v>532</v>
      </c>
      <c r="AP64" s="12">
        <v>32</v>
      </c>
      <c r="AQ64" s="1">
        <v>140</v>
      </c>
      <c r="AR64" s="30">
        <v>1136981</v>
      </c>
      <c r="AS64" s="31" t="s">
        <v>486</v>
      </c>
      <c r="AU64" s="34">
        <v>1135757</v>
      </c>
      <c r="AV64" s="31" t="s">
        <v>497</v>
      </c>
      <c r="AX64" s="34">
        <v>1135713</v>
      </c>
      <c r="AY64" s="31" t="s">
        <v>478</v>
      </c>
      <c r="BA64" s="34">
        <v>1135703</v>
      </c>
      <c r="BB64" s="31" t="s">
        <v>492</v>
      </c>
    </row>
    <row r="65" spans="1:144" s="21" customFormat="1" x14ac:dyDescent="0.25">
      <c r="B65" s="22"/>
      <c r="C65" s="28" t="str">
        <f>IFERROR(IF($B65="","",INDEX([1]Portfolio!$F:$F,MATCH($B65+0,[1]Portfolio!$C:$C,0))),"")</f>
        <v/>
      </c>
      <c r="D65" s="22"/>
      <c r="M65" s="22"/>
      <c r="N65" s="28" t="s">
        <v>0</v>
      </c>
      <c r="O65" s="22"/>
      <c r="P65" s="22"/>
      <c r="Q65" s="22"/>
      <c r="R65" s="22"/>
      <c r="S65" s="24"/>
      <c r="T65" s="23"/>
      <c r="V65" s="24"/>
      <c r="W65" s="23" t="s">
        <v>0</v>
      </c>
      <c r="Y65" s="25"/>
      <c r="Z65" s="23" t="s">
        <v>0</v>
      </c>
      <c r="AA65" s="22"/>
      <c r="AC65" s="24"/>
      <c r="AD65" s="23" t="s">
        <v>0</v>
      </c>
      <c r="AI65" s="24" t="s">
        <v>0</v>
      </c>
      <c r="AJ65" s="23" t="s">
        <v>0</v>
      </c>
      <c r="AP65" s="22"/>
      <c r="AR65" s="24"/>
      <c r="AS65" s="23" t="s">
        <v>0</v>
      </c>
      <c r="AY65" s="21" t="s">
        <v>0</v>
      </c>
      <c r="BB65" s="21" t="s">
        <v>0</v>
      </c>
    </row>
    <row r="66" spans="1:144" s="21" customFormat="1" x14ac:dyDescent="0.25">
      <c r="B66" s="22"/>
      <c r="C66" s="28" t="str">
        <f>IFERROR(IF($B66="","",INDEX([1]Portfolio!$F:$F,MATCH($B66+0,[1]Portfolio!$C:$C,0))),"")</f>
        <v/>
      </c>
      <c r="D66" s="22"/>
      <c r="M66" s="22"/>
      <c r="N66" s="28" t="s">
        <v>0</v>
      </c>
      <c r="O66" s="22"/>
      <c r="P66" s="22"/>
      <c r="Q66" s="22"/>
      <c r="R66" s="22"/>
      <c r="S66" s="24"/>
      <c r="T66" s="23"/>
      <c r="V66" s="24"/>
      <c r="W66" s="23" t="s">
        <v>0</v>
      </c>
      <c r="Y66" s="25"/>
      <c r="Z66" s="23" t="s">
        <v>0</v>
      </c>
      <c r="AA66" s="22"/>
      <c r="AC66" s="24"/>
      <c r="AD66" s="23" t="s">
        <v>0</v>
      </c>
      <c r="AI66" s="24" t="s">
        <v>0</v>
      </c>
      <c r="AJ66" s="23" t="s">
        <v>0</v>
      </c>
      <c r="AP66" s="22"/>
      <c r="AR66" s="24"/>
      <c r="AS66" s="23" t="s">
        <v>0</v>
      </c>
      <c r="AY66" s="21" t="s">
        <v>0</v>
      </c>
      <c r="BB66" s="21" t="s">
        <v>0</v>
      </c>
    </row>
    <row r="67" spans="1:144" s="29" customFormat="1" ht="27.6" customHeight="1" x14ac:dyDescent="0.25">
      <c r="A67" s="29" t="s">
        <v>516</v>
      </c>
      <c r="B67" s="39">
        <v>1136748</v>
      </c>
      <c r="C67" s="42" t="s">
        <v>517</v>
      </c>
      <c r="D67" s="32">
        <v>25</v>
      </c>
      <c r="E67" s="29">
        <v>20</v>
      </c>
      <c r="F67" s="29">
        <v>140</v>
      </c>
      <c r="G67" s="29" t="s">
        <v>244</v>
      </c>
      <c r="H67" s="29" t="s">
        <v>247</v>
      </c>
      <c r="I67" s="29" t="s">
        <v>241</v>
      </c>
      <c r="K67" s="29" t="s">
        <v>518</v>
      </c>
      <c r="M67" s="39">
        <v>1135755</v>
      </c>
      <c r="N67" s="31" t="s">
        <v>519</v>
      </c>
      <c r="O67" s="32"/>
      <c r="P67" s="32"/>
      <c r="Q67" s="32"/>
      <c r="R67" s="32"/>
      <c r="S67" s="43"/>
      <c r="T67" s="44"/>
      <c r="V67" s="41">
        <v>1136696</v>
      </c>
      <c r="W67" s="42" t="s">
        <v>458</v>
      </c>
      <c r="X67" s="29">
        <v>140</v>
      </c>
      <c r="Y67" s="39">
        <v>1136988</v>
      </c>
      <c r="Z67" s="31" t="s">
        <v>462</v>
      </c>
      <c r="AA67" s="32">
        <v>25</v>
      </c>
      <c r="AB67" s="29">
        <v>200</v>
      </c>
      <c r="AC67" s="34">
        <v>1135712</v>
      </c>
      <c r="AD67" s="31" t="s">
        <v>479</v>
      </c>
      <c r="AI67" s="35">
        <v>1136675</v>
      </c>
      <c r="AJ67" s="31" t="s">
        <v>484</v>
      </c>
      <c r="AK67" s="29">
        <v>140</v>
      </c>
      <c r="AO67" s="29" t="s">
        <v>518</v>
      </c>
      <c r="AP67" s="32">
        <v>25</v>
      </c>
      <c r="AQ67" s="29">
        <v>140</v>
      </c>
      <c r="AR67" s="30">
        <v>1136981</v>
      </c>
      <c r="AS67" s="31" t="s">
        <v>486</v>
      </c>
      <c r="AU67" s="39">
        <v>1135755</v>
      </c>
      <c r="AV67" s="31" t="s">
        <v>519</v>
      </c>
      <c r="AX67" s="34">
        <v>1135712</v>
      </c>
      <c r="AY67" s="31" t="s">
        <v>479</v>
      </c>
      <c r="BA67" s="34">
        <v>1135702</v>
      </c>
      <c r="BB67" s="31" t="s">
        <v>493</v>
      </c>
    </row>
    <row r="68" spans="1:144" s="21" customFormat="1" ht="25.2" customHeight="1" x14ac:dyDescent="0.25">
      <c r="A68" s="29"/>
      <c r="B68" s="32"/>
      <c r="C68" s="28"/>
      <c r="D68" s="32"/>
      <c r="E68" s="29"/>
      <c r="F68" s="29"/>
      <c r="G68" s="29"/>
      <c r="H68" s="29"/>
      <c r="I68" s="29"/>
      <c r="J68" s="29"/>
      <c r="K68" s="29"/>
      <c r="L68" s="29"/>
      <c r="M68" s="38">
        <v>1135754</v>
      </c>
      <c r="N68" s="3" t="s">
        <v>520</v>
      </c>
      <c r="O68" s="32"/>
      <c r="P68" s="32"/>
      <c r="Q68" s="32"/>
      <c r="R68" s="32"/>
      <c r="S68" s="43"/>
      <c r="T68" s="44"/>
      <c r="U68" s="29"/>
      <c r="V68" s="43"/>
      <c r="W68" s="44"/>
      <c r="X68" s="29"/>
      <c r="Y68" s="45"/>
      <c r="Z68" s="44"/>
      <c r="AA68" s="32"/>
      <c r="AB68" s="29"/>
      <c r="AC68" s="38">
        <v>1135711</v>
      </c>
      <c r="AD68" s="3" t="s">
        <v>521</v>
      </c>
      <c r="AE68" s="29"/>
      <c r="AF68" s="29"/>
      <c r="AG68" s="29"/>
      <c r="AH68" s="29"/>
      <c r="AI68" s="43"/>
      <c r="AJ68" s="44"/>
      <c r="AK68" s="29"/>
      <c r="AL68" s="29"/>
      <c r="AM68" s="29"/>
      <c r="AN68" s="29"/>
      <c r="AO68" s="29"/>
      <c r="AP68" s="32"/>
      <c r="AQ68" s="29"/>
      <c r="AR68" s="20">
        <v>1136981</v>
      </c>
      <c r="AS68" s="3" t="s">
        <v>486</v>
      </c>
      <c r="AT68" s="29"/>
      <c r="AU68" s="38">
        <v>1135754</v>
      </c>
      <c r="AV68" s="3" t="s">
        <v>520</v>
      </c>
      <c r="AW68" s="29"/>
      <c r="AX68" s="38">
        <v>1135711</v>
      </c>
      <c r="AY68" s="3" t="s">
        <v>521</v>
      </c>
      <c r="AZ68" s="29"/>
      <c r="BA68" s="38">
        <v>1135701</v>
      </c>
      <c r="BB68" s="3" t="s">
        <v>522</v>
      </c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</row>
    <row r="69" spans="1:144" s="1" customFormat="1" ht="25.2" x14ac:dyDescent="0.25">
      <c r="A69" s="1" t="s">
        <v>364</v>
      </c>
      <c r="B69" s="4">
        <v>1136750</v>
      </c>
      <c r="C69" s="28" t="str">
        <f>IFERROR(IF($B69="","",INDEX([1]Portfolio!$F:$F,MATCH($B69+0,[1]Portfolio!$C:$C,0))),"")</f>
        <v>USYSTEMS труба Aqua Twin PE-Xa 32x4,4-25x3,5/175 PN10 бухта 200м '1С</v>
      </c>
      <c r="D69" s="12">
        <v>32</v>
      </c>
      <c r="E69" s="1">
        <v>25</v>
      </c>
      <c r="F69" s="1">
        <v>175</v>
      </c>
      <c r="G69" s="1" t="s">
        <v>244</v>
      </c>
      <c r="H69" s="1" t="s">
        <v>247</v>
      </c>
      <c r="I69" s="1" t="s">
        <v>241</v>
      </c>
      <c r="K69" s="1" t="s">
        <v>252</v>
      </c>
      <c r="M69" s="13">
        <v>1135757</v>
      </c>
      <c r="N69" s="3" t="s">
        <v>497</v>
      </c>
      <c r="O69" s="12"/>
      <c r="P69" s="12"/>
      <c r="Q69" s="12"/>
      <c r="R69" s="12"/>
      <c r="S69" s="12"/>
      <c r="T69" s="12"/>
      <c r="V69" s="20">
        <v>1136697</v>
      </c>
      <c r="W69" s="3" t="s">
        <v>453</v>
      </c>
      <c r="X69" s="1">
        <v>175</v>
      </c>
      <c r="Y69" s="20">
        <v>1136989</v>
      </c>
      <c r="Z69" s="3" t="s">
        <v>461</v>
      </c>
      <c r="AA69" s="12">
        <v>32</v>
      </c>
      <c r="AB69" s="1">
        <v>200</v>
      </c>
      <c r="AC69" s="13">
        <v>1135713</v>
      </c>
      <c r="AD69" s="3" t="s">
        <v>478</v>
      </c>
      <c r="AE69" s="1" t="s">
        <v>241</v>
      </c>
      <c r="AI69" s="4">
        <v>1136675</v>
      </c>
      <c r="AJ69" s="3" t="s">
        <v>484</v>
      </c>
      <c r="AK69" s="1">
        <v>175</v>
      </c>
      <c r="AO69" s="1" t="s">
        <v>252</v>
      </c>
      <c r="AP69" s="12">
        <v>32</v>
      </c>
      <c r="AQ69" s="1">
        <v>175</v>
      </c>
      <c r="AR69" s="20">
        <v>1136981</v>
      </c>
      <c r="AS69" s="3" t="s">
        <v>486</v>
      </c>
      <c r="AU69" s="13">
        <v>1135757</v>
      </c>
      <c r="AV69" s="3" t="s">
        <v>497</v>
      </c>
      <c r="AX69" s="13">
        <v>1135713</v>
      </c>
      <c r="AY69" s="3" t="s">
        <v>478</v>
      </c>
      <c r="BA69" s="13">
        <v>1135703</v>
      </c>
      <c r="BB69" s="3" t="s">
        <v>492</v>
      </c>
    </row>
    <row r="70" spans="1:144" s="1" customFormat="1" ht="25.2" x14ac:dyDescent="0.25">
      <c r="B70" s="5" t="s">
        <v>0</v>
      </c>
      <c r="C70" s="28" t="str">
        <f>IFERROR(IF($B70="","",INDEX([1]Portfolio!$F:$F,MATCH($B70+0,[1]Portfolio!$C:$C,0))),"")</f>
        <v/>
      </c>
      <c r="D70" s="12"/>
      <c r="M70" s="39" t="s">
        <v>509</v>
      </c>
      <c r="N70" s="3" t="s">
        <v>498</v>
      </c>
      <c r="O70" s="12"/>
      <c r="P70" s="12"/>
      <c r="Q70" s="12"/>
      <c r="R70" s="12"/>
      <c r="S70" s="12"/>
      <c r="T70" s="12"/>
      <c r="V70" s="1" t="s">
        <v>0</v>
      </c>
      <c r="W70" s="1" t="s">
        <v>0</v>
      </c>
      <c r="Y70" s="1" t="s">
        <v>0</v>
      </c>
      <c r="Z70" s="1" t="s">
        <v>0</v>
      </c>
      <c r="AA70" s="12"/>
      <c r="AC70" s="13">
        <v>1135712</v>
      </c>
      <c r="AD70" s="3" t="s">
        <v>479</v>
      </c>
      <c r="AI70" s="1" t="s">
        <v>0</v>
      </c>
      <c r="AJ70" s="1" t="s">
        <v>0</v>
      </c>
      <c r="AP70" s="12"/>
      <c r="AR70" s="20">
        <v>1136981</v>
      </c>
      <c r="AS70" s="3" t="s">
        <v>486</v>
      </c>
      <c r="AU70" s="13">
        <v>1135756</v>
      </c>
      <c r="AV70" s="3" t="s">
        <v>498</v>
      </c>
      <c r="AX70" s="13">
        <v>1135712</v>
      </c>
      <c r="AY70" s="3" t="s">
        <v>479</v>
      </c>
      <c r="BA70" s="13">
        <v>1135702</v>
      </c>
      <c r="BB70" s="3" t="s">
        <v>493</v>
      </c>
    </row>
    <row r="71" spans="1:144" s="1" customFormat="1" x14ac:dyDescent="0.25">
      <c r="B71" s="4">
        <v>1136751</v>
      </c>
      <c r="C71" s="28" t="str">
        <f>IFERROR(IF($B71="","",INDEX([1]Portfolio!$F:$F,MATCH($B71+0,[1]Portfolio!$C:$C,0))),"")</f>
        <v>USYSTEMS труба Aqua Twin PE-Xa 40x5,5-25x3,5/175 PN10 бухта 200м '1С</v>
      </c>
      <c r="D71" s="12">
        <v>40</v>
      </c>
      <c r="F71" s="1">
        <v>175</v>
      </c>
      <c r="G71" s="1" t="s">
        <v>244</v>
      </c>
      <c r="H71" s="1" t="s">
        <v>247</v>
      </c>
      <c r="I71" s="1" t="s">
        <v>241</v>
      </c>
      <c r="K71" s="1" t="s">
        <v>0</v>
      </c>
      <c r="N71" s="28" t="s">
        <v>0</v>
      </c>
      <c r="V71" s="1" t="s">
        <v>0</v>
      </c>
      <c r="W71" s="1" t="s">
        <v>0</v>
      </c>
      <c r="X71" s="1">
        <v>175</v>
      </c>
      <c r="Y71" s="1" t="s">
        <v>0</v>
      </c>
      <c r="Z71" s="1" t="s">
        <v>0</v>
      </c>
      <c r="AA71" s="12">
        <v>40</v>
      </c>
      <c r="AB71" s="1">
        <v>200</v>
      </c>
      <c r="AD71" s="1" t="s">
        <v>0</v>
      </c>
      <c r="AE71" s="1" t="s">
        <v>241</v>
      </c>
      <c r="AI71" s="1" t="s">
        <v>0</v>
      </c>
      <c r="AJ71" s="1" t="s">
        <v>0</v>
      </c>
      <c r="AK71" s="1">
        <v>175</v>
      </c>
      <c r="AO71" s="1" t="s">
        <v>0</v>
      </c>
      <c r="AP71" s="12">
        <v>40</v>
      </c>
      <c r="AQ71" s="1">
        <v>175</v>
      </c>
      <c r="AR71" s="1" t="s">
        <v>0</v>
      </c>
      <c r="AS71" s="1" t="s">
        <v>0</v>
      </c>
      <c r="AX71" s="1" t="s">
        <v>0</v>
      </c>
      <c r="AY71" s="1" t="s">
        <v>0</v>
      </c>
      <c r="BA71" s="1" t="s">
        <v>0</v>
      </c>
      <c r="BB71" s="1" t="s">
        <v>0</v>
      </c>
    </row>
    <row r="72" spans="1:144" s="1" customFormat="1" ht="25.2" x14ac:dyDescent="0.25">
      <c r="A72" s="1" t="s">
        <v>365</v>
      </c>
      <c r="B72" s="20">
        <v>1136752</v>
      </c>
      <c r="C72" s="28" t="str">
        <f>IFERROR(IF($B72="","",INDEX([1]Portfolio!$F:$F,MATCH($B72+0,[1]Portfolio!$C:$C,0))),"")</f>
        <v>USYSTEMS труба Aqua Twin PE-Xa 40x5,5-32x4,4/175 PN10 бухта 200м '1С</v>
      </c>
      <c r="D72" s="12">
        <v>40</v>
      </c>
      <c r="E72" s="1">
        <v>32</v>
      </c>
      <c r="F72" s="1">
        <v>175</v>
      </c>
      <c r="G72" s="1" t="s">
        <v>244</v>
      </c>
      <c r="H72" s="1" t="s">
        <v>247</v>
      </c>
      <c r="I72" s="1" t="s">
        <v>241</v>
      </c>
      <c r="K72" s="1" t="s">
        <v>253</v>
      </c>
      <c r="M72" s="38">
        <v>1136691</v>
      </c>
      <c r="N72" s="3" t="s">
        <v>548</v>
      </c>
      <c r="O72" s="12"/>
      <c r="P72" s="12"/>
      <c r="Q72" s="12"/>
      <c r="R72" s="12"/>
      <c r="S72" s="12"/>
      <c r="T72" s="12"/>
      <c r="V72" s="20">
        <v>1136697</v>
      </c>
      <c r="W72" s="3" t="s">
        <v>453</v>
      </c>
      <c r="X72" s="1">
        <v>175</v>
      </c>
      <c r="Y72" s="20">
        <v>1136989</v>
      </c>
      <c r="Z72" s="3" t="s">
        <v>461</v>
      </c>
      <c r="AA72" s="12">
        <v>40</v>
      </c>
      <c r="AB72" s="1">
        <v>200</v>
      </c>
      <c r="AC72" s="13">
        <v>1135714</v>
      </c>
      <c r="AD72" s="3" t="s">
        <v>480</v>
      </c>
      <c r="AE72" s="1" t="s">
        <v>241</v>
      </c>
      <c r="AI72" s="4">
        <v>1136675</v>
      </c>
      <c r="AJ72" s="3" t="s">
        <v>484</v>
      </c>
      <c r="AK72" s="1">
        <v>175</v>
      </c>
      <c r="AO72" s="1" t="s">
        <v>253</v>
      </c>
      <c r="AP72" s="12">
        <v>40</v>
      </c>
      <c r="AQ72" s="1">
        <v>175</v>
      </c>
      <c r="AR72" s="20">
        <v>1136982</v>
      </c>
      <c r="AS72" s="3" t="s">
        <v>487</v>
      </c>
      <c r="AU72" s="13">
        <v>1008732</v>
      </c>
      <c r="AV72" s="3" t="s">
        <v>320</v>
      </c>
      <c r="AX72" s="13">
        <v>1135714</v>
      </c>
      <c r="AY72" s="3" t="s">
        <v>480</v>
      </c>
      <c r="BA72" s="13">
        <v>1135704</v>
      </c>
      <c r="BB72" s="3" t="s">
        <v>494</v>
      </c>
    </row>
    <row r="73" spans="1:144" s="1" customFormat="1" ht="25.2" x14ac:dyDescent="0.25">
      <c r="B73" s="2" t="s">
        <v>0</v>
      </c>
      <c r="C73" s="28" t="str">
        <f>IFERROR(IF($B73="","",INDEX([1]Portfolio!$F:$F,MATCH($B73+0,[1]Portfolio!$C:$C,0))),"")</f>
        <v/>
      </c>
      <c r="D73" s="12"/>
      <c r="M73" s="13">
        <v>1135757</v>
      </c>
      <c r="N73" s="3" t="s">
        <v>497</v>
      </c>
      <c r="O73" s="12"/>
      <c r="P73" s="12"/>
      <c r="Q73" s="12"/>
      <c r="R73" s="12"/>
      <c r="S73" s="12"/>
      <c r="T73" s="12"/>
      <c r="V73" s="1" t="s">
        <v>0</v>
      </c>
      <c r="W73" s="1" t="s">
        <v>0</v>
      </c>
      <c r="Y73" s="1" t="s">
        <v>0</v>
      </c>
      <c r="Z73" s="1" t="s">
        <v>0</v>
      </c>
      <c r="AA73" s="12"/>
      <c r="AC73" s="13">
        <v>1135713</v>
      </c>
      <c r="AD73" s="3" t="s">
        <v>478</v>
      </c>
      <c r="AI73" s="1" t="s">
        <v>0</v>
      </c>
      <c r="AJ73" s="1" t="s">
        <v>0</v>
      </c>
      <c r="AP73" s="12"/>
      <c r="AR73" s="20">
        <v>1136981</v>
      </c>
      <c r="AS73" s="3" t="s">
        <v>486</v>
      </c>
      <c r="AU73" s="13">
        <v>1135757</v>
      </c>
      <c r="AV73" s="3" t="s">
        <v>497</v>
      </c>
      <c r="AX73" s="13">
        <v>1135713</v>
      </c>
      <c r="AY73" s="3" t="s">
        <v>478</v>
      </c>
      <c r="BA73" s="13">
        <v>1135703</v>
      </c>
      <c r="BB73" s="3" t="s">
        <v>492</v>
      </c>
    </row>
    <row r="74" spans="1:144" s="1" customFormat="1" x14ac:dyDescent="0.25">
      <c r="B74" s="20">
        <v>1136753</v>
      </c>
      <c r="C74" s="28" t="str">
        <f>IFERROR(IF($B74="","",INDEX([1]Portfolio!$F:$F,MATCH($B74+0,[1]Portfolio!$C:$C,0))),"")</f>
        <v>USYSTEMS труба Aqua Twin PE-Xa 50x6,9-32x4,4/175 PN10 бухта 200м '1С</v>
      </c>
      <c r="D74" s="12">
        <v>50</v>
      </c>
      <c r="F74" s="1">
        <v>175</v>
      </c>
      <c r="G74" s="1" t="s">
        <v>244</v>
      </c>
      <c r="H74" s="1" t="s">
        <v>247</v>
      </c>
      <c r="I74" s="1" t="s">
        <v>241</v>
      </c>
      <c r="K74" s="1" t="s">
        <v>0</v>
      </c>
      <c r="N74" s="28" t="s">
        <v>0</v>
      </c>
      <c r="V74" s="1" t="s">
        <v>0</v>
      </c>
      <c r="W74" s="1" t="s">
        <v>0</v>
      </c>
      <c r="X74" s="1">
        <v>175</v>
      </c>
      <c r="Y74" s="1" t="s">
        <v>0</v>
      </c>
      <c r="Z74" s="1" t="s">
        <v>0</v>
      </c>
      <c r="AA74" s="12">
        <v>50</v>
      </c>
      <c r="AB74" s="1">
        <v>200</v>
      </c>
      <c r="AD74" s="1" t="s">
        <v>0</v>
      </c>
      <c r="AE74" s="1" t="s">
        <v>241</v>
      </c>
      <c r="AI74" s="1" t="s">
        <v>0</v>
      </c>
      <c r="AJ74" s="1" t="s">
        <v>0</v>
      </c>
      <c r="AK74" s="1">
        <v>175</v>
      </c>
      <c r="AO74" s="1" t="s">
        <v>0</v>
      </c>
      <c r="AP74" s="12">
        <v>50</v>
      </c>
      <c r="AQ74" s="1">
        <v>175</v>
      </c>
      <c r="AR74" s="1" t="s">
        <v>0</v>
      </c>
      <c r="AS74" s="1" t="s">
        <v>0</v>
      </c>
      <c r="AY74" s="1" t="s">
        <v>0</v>
      </c>
      <c r="BB74" s="1" t="s">
        <v>0</v>
      </c>
    </row>
    <row r="75" spans="1:144" s="1" customFormat="1" ht="25.2" x14ac:dyDescent="0.25">
      <c r="B75" s="20">
        <v>1136754</v>
      </c>
      <c r="C75" s="28" t="str">
        <f>IFERROR(IF($B75="","",INDEX([1]Portfolio!$F:$F,MATCH($B75+0,[1]Portfolio!$C:$C,0))),"")</f>
        <v>USYSTEMS труба Aqua Twin PE-Xa 50x6,9-40x5,5/200 PN10 бухта 100м '1С</v>
      </c>
      <c r="D75" s="12">
        <v>50</v>
      </c>
      <c r="E75" s="1">
        <v>40</v>
      </c>
      <c r="F75" s="1">
        <v>200</v>
      </c>
      <c r="G75" s="1" t="s">
        <v>244</v>
      </c>
      <c r="H75" s="1" t="s">
        <v>247</v>
      </c>
      <c r="I75" s="1" t="s">
        <v>241</v>
      </c>
      <c r="K75" s="1" t="s">
        <v>254</v>
      </c>
      <c r="M75" s="13">
        <v>1008866</v>
      </c>
      <c r="N75" s="28" t="s">
        <v>450</v>
      </c>
      <c r="O75" s="12"/>
      <c r="P75" s="12"/>
      <c r="Q75" s="12"/>
      <c r="R75" s="12"/>
      <c r="S75" s="12"/>
      <c r="T75" s="12"/>
      <c r="V75" s="20">
        <v>1136697</v>
      </c>
      <c r="W75" s="3" t="s">
        <v>453</v>
      </c>
      <c r="X75" s="1">
        <v>200</v>
      </c>
      <c r="Y75" s="20">
        <v>1136989</v>
      </c>
      <c r="Z75" s="3" t="s">
        <v>461</v>
      </c>
      <c r="AA75" s="12">
        <v>50</v>
      </c>
      <c r="AB75" s="1">
        <v>100</v>
      </c>
      <c r="AC75" s="13">
        <v>1042866</v>
      </c>
      <c r="AD75" s="3" t="s">
        <v>481</v>
      </c>
      <c r="AE75" s="1" t="s">
        <v>241</v>
      </c>
      <c r="AI75" s="4">
        <v>1136675</v>
      </c>
      <c r="AJ75" s="3" t="s">
        <v>484</v>
      </c>
      <c r="AK75" s="1">
        <v>200</v>
      </c>
      <c r="AO75" s="1" t="s">
        <v>254</v>
      </c>
      <c r="AP75" s="12">
        <v>50</v>
      </c>
      <c r="AQ75" s="1">
        <v>200</v>
      </c>
      <c r="AR75" s="20">
        <v>1136982</v>
      </c>
      <c r="AS75" s="3" t="s">
        <v>487</v>
      </c>
      <c r="AU75" s="13">
        <v>1008866</v>
      </c>
      <c r="AV75" s="3" t="s">
        <v>321</v>
      </c>
      <c r="AX75" s="13">
        <v>1042866</v>
      </c>
      <c r="AY75" s="3" t="s">
        <v>481</v>
      </c>
      <c r="BA75" s="13">
        <v>1045489</v>
      </c>
      <c r="BB75" s="3" t="s">
        <v>495</v>
      </c>
    </row>
    <row r="76" spans="1:144" s="1" customFormat="1" ht="25.2" x14ac:dyDescent="0.25">
      <c r="B76" s="2"/>
      <c r="C76" s="28" t="str">
        <f>IFERROR(IF($B76="","",INDEX([1]Portfolio!$F:$F,MATCH($B76+0,[1]Portfolio!$C:$C,0))),"")</f>
        <v/>
      </c>
      <c r="D76" s="12"/>
      <c r="M76" s="38">
        <v>1136691</v>
      </c>
      <c r="N76" s="3" t="s">
        <v>548</v>
      </c>
      <c r="O76" s="12"/>
      <c r="P76" s="12"/>
      <c r="Q76" s="12"/>
      <c r="R76" s="12"/>
      <c r="S76" s="12"/>
      <c r="T76" s="12"/>
      <c r="W76" s="1" t="s">
        <v>0</v>
      </c>
      <c r="Z76" s="1" t="s">
        <v>0</v>
      </c>
      <c r="AA76" s="12"/>
      <c r="AC76" s="13">
        <v>1135714</v>
      </c>
      <c r="AD76" s="3" t="s">
        <v>480</v>
      </c>
      <c r="AJ76" s="1" t="s">
        <v>0</v>
      </c>
      <c r="AP76" s="12"/>
      <c r="AR76" s="20">
        <v>1136982</v>
      </c>
      <c r="AS76" s="3" t="s">
        <v>487</v>
      </c>
      <c r="AU76" s="13">
        <v>1008732</v>
      </c>
      <c r="AV76" s="3" t="s">
        <v>320</v>
      </c>
      <c r="AX76" s="13">
        <v>1135714</v>
      </c>
      <c r="AY76" s="3" t="s">
        <v>480</v>
      </c>
      <c r="BA76" s="13">
        <v>1135704</v>
      </c>
      <c r="BB76" s="3" t="s">
        <v>494</v>
      </c>
    </row>
    <row r="77" spans="1:144" s="1" customFormat="1" x14ac:dyDescent="0.25">
      <c r="B77" s="20">
        <v>1044013</v>
      </c>
      <c r="C77" s="28" t="str">
        <f>IFERROR(IF($B77="","",INDEX([1]Portfolio!$F:$F,MATCH($B77+0,[1]Portfolio!$C:$C,0))),"")</f>
        <v/>
      </c>
      <c r="D77" s="12">
        <v>50</v>
      </c>
      <c r="F77" s="1">
        <v>200</v>
      </c>
      <c r="G77" s="1" t="s">
        <v>244</v>
      </c>
      <c r="H77" s="1" t="s">
        <v>247</v>
      </c>
      <c r="I77" s="1" t="s">
        <v>241</v>
      </c>
      <c r="K77" s="1" t="s">
        <v>0</v>
      </c>
      <c r="N77" s="28" t="s">
        <v>0</v>
      </c>
      <c r="W77" s="1" t="s">
        <v>0</v>
      </c>
      <c r="X77" s="1">
        <v>200</v>
      </c>
      <c r="Z77" s="1" t="s">
        <v>0</v>
      </c>
      <c r="AA77" s="12">
        <v>50</v>
      </c>
      <c r="AB77" s="1">
        <v>100</v>
      </c>
      <c r="AC77" s="1" t="s">
        <v>0</v>
      </c>
      <c r="AD77" s="1" t="s">
        <v>0</v>
      </c>
      <c r="AE77" s="1" t="s">
        <v>241</v>
      </c>
      <c r="AJ77" s="1" t="s">
        <v>0</v>
      </c>
      <c r="AK77" s="1">
        <v>200</v>
      </c>
      <c r="AO77" s="1" t="s">
        <v>0</v>
      </c>
      <c r="AP77" s="12">
        <v>50</v>
      </c>
      <c r="AQ77" s="1">
        <v>200</v>
      </c>
      <c r="AS77" s="1" t="s">
        <v>0</v>
      </c>
      <c r="AY77" s="1" t="s">
        <v>0</v>
      </c>
      <c r="BA77" s="1" t="s">
        <v>0</v>
      </c>
      <c r="BB77" s="1" t="s">
        <v>0</v>
      </c>
    </row>
    <row r="78" spans="1:144" s="1" customFormat="1" ht="27.6" x14ac:dyDescent="0.25">
      <c r="B78" s="4">
        <v>1018142</v>
      </c>
      <c r="C78" s="28" t="str">
        <f>IFERROR(IF($B78="","",INDEX([1]Portfolio!$F:$F,MATCH($B78+0,[1]Portfolio!$C:$C,0))),"")</f>
        <v>UPONOR ECOFLEX AQUA TWIN ТРУБА PE-XA 50X6,9-25X3,5/175 PN10 БУХТА 200М '1Щ</v>
      </c>
      <c r="D78" s="12">
        <v>50</v>
      </c>
      <c r="F78" s="1">
        <v>175</v>
      </c>
      <c r="G78" s="1" t="s">
        <v>244</v>
      </c>
      <c r="H78" s="1" t="s">
        <v>247</v>
      </c>
      <c r="I78" s="1" t="s">
        <v>241</v>
      </c>
      <c r="K78" s="1" t="s">
        <v>0</v>
      </c>
      <c r="N78" s="28" t="s">
        <v>0</v>
      </c>
      <c r="W78" s="1" t="s">
        <v>0</v>
      </c>
      <c r="X78" s="1">
        <v>175</v>
      </c>
      <c r="Z78" s="1" t="s">
        <v>0</v>
      </c>
      <c r="AA78" s="12">
        <v>50</v>
      </c>
      <c r="AB78" s="1">
        <v>200</v>
      </c>
      <c r="AC78" s="1" t="s">
        <v>0</v>
      </c>
      <c r="AD78" s="1" t="s">
        <v>0</v>
      </c>
      <c r="AE78" s="1" t="s">
        <v>241</v>
      </c>
      <c r="AJ78" s="1" t="s">
        <v>0</v>
      </c>
      <c r="AK78" s="1">
        <v>175</v>
      </c>
      <c r="AO78" s="1" t="s">
        <v>0</v>
      </c>
      <c r="AP78" s="12">
        <v>50</v>
      </c>
      <c r="AQ78" s="1">
        <v>175</v>
      </c>
      <c r="AS78" s="1" t="s">
        <v>0</v>
      </c>
      <c r="AY78" s="1" t="s">
        <v>0</v>
      </c>
      <c r="BA78" s="1" t="s">
        <v>0</v>
      </c>
      <c r="BB78" s="1" t="s">
        <v>0</v>
      </c>
    </row>
    <row r="79" spans="1:144" s="1" customFormat="1" x14ac:dyDescent="0.25">
      <c r="B79" s="4"/>
      <c r="C79" s="28"/>
      <c r="D79" s="12"/>
      <c r="N79" s="28"/>
      <c r="AA79" s="12"/>
      <c r="AP79" s="12"/>
    </row>
    <row r="80" spans="1:144" s="29" customFormat="1" ht="27" customHeight="1" x14ac:dyDescent="0.25">
      <c r="A80" s="29" t="s">
        <v>505</v>
      </c>
      <c r="B80" s="35">
        <v>1136709</v>
      </c>
      <c r="C80" s="33" t="s">
        <v>506</v>
      </c>
      <c r="D80" s="32">
        <v>25</v>
      </c>
      <c r="E80" s="29">
        <v>20</v>
      </c>
      <c r="F80" s="29">
        <v>140</v>
      </c>
      <c r="G80" s="29" t="s">
        <v>245</v>
      </c>
      <c r="H80" s="29" t="s">
        <v>248</v>
      </c>
      <c r="I80" s="29" t="s">
        <v>241</v>
      </c>
      <c r="K80" s="29" t="s">
        <v>508</v>
      </c>
      <c r="M80" s="29">
        <v>1135756</v>
      </c>
      <c r="N80" s="33" t="s">
        <v>498</v>
      </c>
      <c r="V80" s="30">
        <v>1136693</v>
      </c>
      <c r="W80" s="31" t="s">
        <v>454</v>
      </c>
      <c r="X80" s="29">
        <v>140</v>
      </c>
      <c r="Y80" s="30">
        <v>1136988</v>
      </c>
      <c r="Z80" s="31" t="s">
        <v>462</v>
      </c>
      <c r="AA80" s="32">
        <v>25</v>
      </c>
      <c r="AB80" s="29">
        <v>200</v>
      </c>
      <c r="AC80" s="39">
        <v>1135712</v>
      </c>
      <c r="AD80" s="31" t="s">
        <v>479</v>
      </c>
      <c r="AE80" s="29" t="s">
        <v>241</v>
      </c>
      <c r="AI80" s="35">
        <v>1136675</v>
      </c>
      <c r="AJ80" s="31" t="s">
        <v>484</v>
      </c>
      <c r="AK80" s="29">
        <v>140</v>
      </c>
      <c r="AP80" s="32"/>
      <c r="AQ80" s="29">
        <v>140</v>
      </c>
      <c r="AR80" s="30">
        <v>1136981</v>
      </c>
      <c r="AS80" s="31" t="s">
        <v>486</v>
      </c>
      <c r="AU80" s="39" t="s">
        <v>509</v>
      </c>
      <c r="AV80" s="31" t="s">
        <v>498</v>
      </c>
      <c r="AX80" s="39">
        <v>1135712</v>
      </c>
      <c r="AY80" s="31" t="s">
        <v>479</v>
      </c>
      <c r="BA80" s="39">
        <v>1135702</v>
      </c>
      <c r="BB80" s="31" t="s">
        <v>493</v>
      </c>
    </row>
    <row r="81" spans="1:54" s="1" customFormat="1" ht="25.2" x14ac:dyDescent="0.25">
      <c r="A81" s="1" t="s">
        <v>504</v>
      </c>
      <c r="B81" s="20">
        <v>1136710</v>
      </c>
      <c r="C81" s="28" t="str">
        <f>IFERROR(IF($B81="","",INDEX([1]Portfolio!$F:$F,MATCH($B81+0,[1]Portfolio!$C:$C,0))),"")</f>
        <v>USYSTEMS труба Thermo Single PE-Xa 32x4,4/140 PN10 бухта 200м '1С</v>
      </c>
      <c r="D81" s="12">
        <v>32</v>
      </c>
      <c r="E81" s="1">
        <v>25</v>
      </c>
      <c r="F81" s="1">
        <v>140</v>
      </c>
      <c r="G81" s="1" t="s">
        <v>244</v>
      </c>
      <c r="H81" s="1" t="s">
        <v>248</v>
      </c>
      <c r="I81" s="1" t="s">
        <v>241</v>
      </c>
      <c r="K81" s="1" t="s">
        <v>255</v>
      </c>
      <c r="M81" s="13">
        <v>1135757</v>
      </c>
      <c r="N81" s="3" t="s">
        <v>497</v>
      </c>
      <c r="O81" s="12"/>
      <c r="P81" s="12"/>
      <c r="Q81" s="12"/>
      <c r="R81" s="12"/>
      <c r="S81" s="12"/>
      <c r="T81" s="12"/>
      <c r="V81" s="20">
        <v>1136693</v>
      </c>
      <c r="W81" s="3" t="s">
        <v>454</v>
      </c>
      <c r="X81" s="1">
        <v>140</v>
      </c>
      <c r="Y81" s="20">
        <v>1136988</v>
      </c>
      <c r="Z81" s="3" t="s">
        <v>462</v>
      </c>
      <c r="AA81" s="12">
        <v>32</v>
      </c>
      <c r="AB81" s="1">
        <v>200</v>
      </c>
      <c r="AC81" s="13">
        <v>1135713</v>
      </c>
      <c r="AD81" s="3" t="s">
        <v>478</v>
      </c>
      <c r="AE81" s="1" t="s">
        <v>241</v>
      </c>
      <c r="AI81" s="4">
        <v>1136675</v>
      </c>
      <c r="AJ81" s="3" t="s">
        <v>484</v>
      </c>
      <c r="AK81" s="1">
        <v>140</v>
      </c>
      <c r="AO81" s="1" t="s">
        <v>255</v>
      </c>
      <c r="AP81" s="12">
        <v>32</v>
      </c>
      <c r="AQ81" s="1">
        <v>140</v>
      </c>
      <c r="AR81" s="20">
        <v>1136981</v>
      </c>
      <c r="AS81" s="3" t="s">
        <v>486</v>
      </c>
      <c r="AU81" s="13">
        <v>1135757</v>
      </c>
      <c r="AV81" s="3" t="s">
        <v>497</v>
      </c>
      <c r="AX81" s="13">
        <v>1135713</v>
      </c>
      <c r="AY81" s="3" t="s">
        <v>478</v>
      </c>
      <c r="BA81" s="13">
        <v>1135703</v>
      </c>
      <c r="BB81" s="3" t="s">
        <v>492</v>
      </c>
    </row>
    <row r="82" spans="1:54" s="1" customFormat="1" ht="25.2" x14ac:dyDescent="0.25">
      <c r="B82" s="20">
        <v>1136711</v>
      </c>
      <c r="C82" s="28" t="str">
        <f>IFERROR(IF($B82="","",INDEX([1]Portfolio!$F:$F,MATCH($B82+0,[1]Portfolio!$C:$C,0))),"")</f>
        <v>USYSTEMS труба Thermo Single PE-Xa 40x5,5/175 PN10 бухта 200м '1С</v>
      </c>
      <c r="D82" s="12">
        <v>40</v>
      </c>
      <c r="E82" s="1">
        <v>32</v>
      </c>
      <c r="F82" s="1">
        <v>175</v>
      </c>
      <c r="G82" s="1" t="s">
        <v>244</v>
      </c>
      <c r="H82" s="1" t="s">
        <v>248</v>
      </c>
      <c r="I82" s="1" t="s">
        <v>241</v>
      </c>
      <c r="K82" s="1" t="s">
        <v>256</v>
      </c>
      <c r="M82" s="38">
        <v>1136691</v>
      </c>
      <c r="N82" s="3" t="s">
        <v>548</v>
      </c>
      <c r="O82" s="12"/>
      <c r="P82" s="12"/>
      <c r="Q82" s="12"/>
      <c r="R82" s="12"/>
      <c r="S82" s="12"/>
      <c r="T82" s="12"/>
      <c r="V82" s="20">
        <v>1136694</v>
      </c>
      <c r="W82" s="3" t="s">
        <v>455</v>
      </c>
      <c r="X82" s="1">
        <v>175</v>
      </c>
      <c r="Y82" s="20">
        <v>1136989</v>
      </c>
      <c r="Z82" s="3" t="s">
        <v>461</v>
      </c>
      <c r="AA82" s="12">
        <v>40</v>
      </c>
      <c r="AB82" s="1">
        <v>200</v>
      </c>
      <c r="AC82" s="13">
        <v>1135714</v>
      </c>
      <c r="AD82" s="3" t="s">
        <v>480</v>
      </c>
      <c r="AE82" s="1" t="s">
        <v>241</v>
      </c>
      <c r="AI82" s="4">
        <v>1136675</v>
      </c>
      <c r="AJ82" s="3" t="s">
        <v>484</v>
      </c>
      <c r="AK82" s="1">
        <v>175</v>
      </c>
      <c r="AO82" s="1" t="s">
        <v>256</v>
      </c>
      <c r="AP82" s="12">
        <v>40</v>
      </c>
      <c r="AQ82" s="1">
        <v>175</v>
      </c>
      <c r="AR82" s="20">
        <v>1136982</v>
      </c>
      <c r="AS82" s="3" t="s">
        <v>487</v>
      </c>
      <c r="AU82" s="13">
        <v>1008732</v>
      </c>
      <c r="AV82" s="3" t="s">
        <v>320</v>
      </c>
      <c r="AX82" s="13">
        <v>1135714</v>
      </c>
      <c r="AY82" s="3" t="s">
        <v>480</v>
      </c>
      <c r="BA82" s="13">
        <v>1135704</v>
      </c>
      <c r="BB82" s="3" t="s">
        <v>494</v>
      </c>
    </row>
    <row r="83" spans="1:54" s="1" customFormat="1" ht="25.2" x14ac:dyDescent="0.25">
      <c r="B83" s="20">
        <v>1136712</v>
      </c>
      <c r="C83" s="28" t="str">
        <f>IFERROR(IF($B83="","",INDEX([1]Portfolio!$F:$F,MATCH($B83+0,[1]Portfolio!$C:$C,0))),"")</f>
        <v>USYSTEMS труба Thermo Single PE-Xa 50x6,9/175 PN10 бухта 200м '1С</v>
      </c>
      <c r="D83" s="12">
        <v>50</v>
      </c>
      <c r="E83" s="1">
        <v>40</v>
      </c>
      <c r="F83" s="1">
        <v>175</v>
      </c>
      <c r="G83" s="1" t="s">
        <v>244</v>
      </c>
      <c r="H83" s="1" t="s">
        <v>248</v>
      </c>
      <c r="I83" s="1" t="s">
        <v>241</v>
      </c>
      <c r="K83" s="1" t="s">
        <v>257</v>
      </c>
      <c r="M83" s="13">
        <v>1008866</v>
      </c>
      <c r="N83" s="28" t="s">
        <v>450</v>
      </c>
      <c r="O83" s="12"/>
      <c r="P83" s="12"/>
      <c r="Q83" s="12"/>
      <c r="R83" s="12"/>
      <c r="S83" s="12"/>
      <c r="T83" s="12"/>
      <c r="V83" s="20">
        <v>1136694</v>
      </c>
      <c r="W83" s="3" t="s">
        <v>455</v>
      </c>
      <c r="X83" s="1">
        <v>175</v>
      </c>
      <c r="Y83" s="20">
        <v>1136989</v>
      </c>
      <c r="Z83" s="3" t="s">
        <v>461</v>
      </c>
      <c r="AA83" s="12">
        <v>50</v>
      </c>
      <c r="AB83" s="1">
        <v>200</v>
      </c>
      <c r="AC83" s="13">
        <v>1042866</v>
      </c>
      <c r="AD83" s="3" t="s">
        <v>481</v>
      </c>
      <c r="AE83" s="1" t="s">
        <v>241</v>
      </c>
      <c r="AI83" s="4">
        <v>1136675</v>
      </c>
      <c r="AJ83" s="3" t="s">
        <v>484</v>
      </c>
      <c r="AK83" s="1">
        <v>175</v>
      </c>
      <c r="AO83" s="1" t="s">
        <v>257</v>
      </c>
      <c r="AP83" s="12">
        <v>50</v>
      </c>
      <c r="AQ83" s="1">
        <v>175</v>
      </c>
      <c r="AR83" s="20">
        <v>1136982</v>
      </c>
      <c r="AS83" s="3" t="s">
        <v>487</v>
      </c>
      <c r="AU83" s="13">
        <v>1008866</v>
      </c>
      <c r="AV83" s="3" t="s">
        <v>321</v>
      </c>
      <c r="AX83" s="13">
        <v>1042866</v>
      </c>
      <c r="AY83" s="3" t="s">
        <v>481</v>
      </c>
      <c r="BA83" s="13">
        <v>1045489</v>
      </c>
      <c r="BB83" s="3" t="s">
        <v>495</v>
      </c>
    </row>
    <row r="84" spans="1:54" s="1" customFormat="1" ht="25.2" x14ac:dyDescent="0.25">
      <c r="B84" s="20">
        <v>1136713</v>
      </c>
      <c r="C84" s="28" t="str">
        <f>IFERROR(IF($B84="","",INDEX([1]Portfolio!$F:$F,MATCH($B84+0,[1]Portfolio!$C:$C,0))),"")</f>
        <v>USYSTEMS труба Thermo Single PE-Xa 63x8,6/175 PN10 бухта 200м '1С</v>
      </c>
      <c r="D84" s="12">
        <v>63</v>
      </c>
      <c r="E84" s="1">
        <v>50</v>
      </c>
      <c r="F84" s="1">
        <v>175</v>
      </c>
      <c r="G84" s="1" t="s">
        <v>244</v>
      </c>
      <c r="H84" s="1" t="s">
        <v>248</v>
      </c>
      <c r="I84" s="1" t="s">
        <v>241</v>
      </c>
      <c r="K84" s="1" t="s">
        <v>258</v>
      </c>
      <c r="M84" s="13">
        <v>1008867</v>
      </c>
      <c r="N84" s="28" t="s">
        <v>451</v>
      </c>
      <c r="O84" s="12"/>
      <c r="P84" s="13">
        <v>1047026</v>
      </c>
      <c r="Q84" s="3" t="s">
        <v>397</v>
      </c>
      <c r="R84" s="12"/>
      <c r="S84" s="13">
        <v>1059399</v>
      </c>
      <c r="T84" s="3" t="s">
        <v>324</v>
      </c>
      <c r="V84" s="20">
        <v>1136694</v>
      </c>
      <c r="W84" s="3" t="s">
        <v>455</v>
      </c>
      <c r="X84" s="1">
        <v>175</v>
      </c>
      <c r="Y84" s="20">
        <v>1136989</v>
      </c>
      <c r="Z84" s="3" t="s">
        <v>461</v>
      </c>
      <c r="AA84" s="12">
        <v>63</v>
      </c>
      <c r="AB84" s="1">
        <v>200</v>
      </c>
      <c r="AC84" s="13">
        <v>1042865</v>
      </c>
      <c r="AD84" s="3" t="s">
        <v>482</v>
      </c>
      <c r="AE84" s="1" t="s">
        <v>241</v>
      </c>
      <c r="AI84" s="4">
        <v>1136675</v>
      </c>
      <c r="AJ84" s="3" t="s">
        <v>484</v>
      </c>
      <c r="AK84" s="1">
        <v>175</v>
      </c>
      <c r="AO84" s="1" t="s">
        <v>258</v>
      </c>
      <c r="AP84" s="12">
        <v>63</v>
      </c>
      <c r="AQ84" s="1">
        <v>175</v>
      </c>
      <c r="AR84" s="20">
        <v>1136984</v>
      </c>
      <c r="AS84" s="3" t="s">
        <v>488</v>
      </c>
      <c r="AU84" s="13">
        <v>1008867</v>
      </c>
      <c r="AV84" s="3" t="s">
        <v>322</v>
      </c>
      <c r="AX84" s="13">
        <v>1042865</v>
      </c>
      <c r="AY84" s="3" t="s">
        <v>482</v>
      </c>
      <c r="BA84" s="13">
        <v>1045490</v>
      </c>
      <c r="BB84" s="3" t="s">
        <v>310</v>
      </c>
    </row>
    <row r="85" spans="1:54" s="1" customFormat="1" ht="27.6" x14ac:dyDescent="0.25">
      <c r="B85" s="20">
        <v>1136714</v>
      </c>
      <c r="C85" s="28" t="str">
        <f>IFERROR(IF($B85="","",INDEX([1]Portfolio!$F:$F,MATCH($B85+0,[1]Portfolio!$C:$C,0))),"")</f>
        <v>USYSTEMS труба Thermo Single PE-Xa 75x10,3/200 PN10 бухта 100м '1С</v>
      </c>
      <c r="D85" s="12">
        <v>75</v>
      </c>
      <c r="E85" s="1">
        <v>65</v>
      </c>
      <c r="F85" s="1">
        <v>200</v>
      </c>
      <c r="G85" s="1" t="s">
        <v>244</v>
      </c>
      <c r="H85" s="1" t="s">
        <v>248</v>
      </c>
      <c r="I85" s="1" t="s">
        <v>241</v>
      </c>
      <c r="K85" s="1" t="s">
        <v>259</v>
      </c>
      <c r="M85" s="14">
        <v>1085074</v>
      </c>
      <c r="N85" s="28" t="s">
        <v>452</v>
      </c>
      <c r="O85" s="12"/>
      <c r="P85" s="14">
        <v>1085079</v>
      </c>
      <c r="Q85" s="3" t="s">
        <v>394</v>
      </c>
      <c r="R85" s="12"/>
      <c r="S85" s="13">
        <v>1059399</v>
      </c>
      <c r="T85" s="3" t="s">
        <v>324</v>
      </c>
      <c r="V85" s="20">
        <v>1136694</v>
      </c>
      <c r="W85" s="3" t="s">
        <v>455</v>
      </c>
      <c r="X85" s="1">
        <v>200</v>
      </c>
      <c r="Y85" s="20">
        <v>1136989</v>
      </c>
      <c r="Z85" s="3" t="s">
        <v>461</v>
      </c>
      <c r="AA85" s="12">
        <v>75</v>
      </c>
      <c r="AB85" s="1">
        <v>100</v>
      </c>
      <c r="AC85" s="14">
        <v>1085084</v>
      </c>
      <c r="AD85" s="3" t="s">
        <v>483</v>
      </c>
      <c r="AE85" s="1" t="s">
        <v>241</v>
      </c>
      <c r="AF85" s="20">
        <v>1029144</v>
      </c>
      <c r="AG85" s="3" t="s">
        <v>294</v>
      </c>
      <c r="AI85" s="4">
        <v>1136675</v>
      </c>
      <c r="AJ85" s="3" t="s">
        <v>484</v>
      </c>
      <c r="AK85" s="1">
        <v>200</v>
      </c>
      <c r="AO85" s="1" t="s">
        <v>259</v>
      </c>
      <c r="AP85" s="12">
        <v>75</v>
      </c>
      <c r="AQ85" s="1">
        <v>200</v>
      </c>
      <c r="AR85" s="13">
        <v>1136985</v>
      </c>
      <c r="AS85" s="3" t="s">
        <v>491</v>
      </c>
      <c r="AU85" s="14">
        <v>1085074</v>
      </c>
      <c r="AV85" s="3" t="s">
        <v>323</v>
      </c>
      <c r="AX85" s="14">
        <v>1085084</v>
      </c>
      <c r="AY85" s="3" t="s">
        <v>483</v>
      </c>
      <c r="BA85" s="14">
        <v>1085087</v>
      </c>
      <c r="BB85" s="3" t="s">
        <v>496</v>
      </c>
    </row>
    <row r="86" spans="1:54" s="1" customFormat="1" ht="27.6" x14ac:dyDescent="0.25">
      <c r="B86" s="20">
        <v>1136715</v>
      </c>
      <c r="C86" s="28" t="str">
        <f>IFERROR(IF($B86="","",INDEX([1]Portfolio!$F:$F,MATCH($B86+0,[1]Portfolio!$C:$C,0))),"")</f>
        <v>USYSTEMS труба Thermo Single PE-Xa 90x12,3/200 PN10 бухта 100м '1Ф</v>
      </c>
      <c r="D86" s="12">
        <v>90</v>
      </c>
      <c r="E86" s="1">
        <v>80</v>
      </c>
      <c r="F86" s="1">
        <v>200</v>
      </c>
      <c r="G86" s="1" t="s">
        <v>244</v>
      </c>
      <c r="H86" s="1" t="s">
        <v>248</v>
      </c>
      <c r="I86" s="1" t="s">
        <v>241</v>
      </c>
      <c r="K86" s="1" t="s">
        <v>260</v>
      </c>
      <c r="M86" s="20">
        <v>1135641</v>
      </c>
      <c r="N86" s="28" t="s">
        <v>440</v>
      </c>
      <c r="O86" s="12"/>
      <c r="P86" s="20">
        <v>1047019</v>
      </c>
      <c r="Q86" s="3" t="s">
        <v>296</v>
      </c>
      <c r="R86" s="12"/>
      <c r="S86" s="20">
        <v>1029129</v>
      </c>
      <c r="T86" s="3" t="s">
        <v>188</v>
      </c>
      <c r="V86" s="20">
        <v>1136694</v>
      </c>
      <c r="W86" s="3" t="s">
        <v>455</v>
      </c>
      <c r="X86" s="1">
        <v>200</v>
      </c>
      <c r="Y86" s="20">
        <v>1136989</v>
      </c>
      <c r="Z86" s="3" t="s">
        <v>461</v>
      </c>
      <c r="AA86" s="12">
        <v>90</v>
      </c>
      <c r="AB86" s="1">
        <v>100</v>
      </c>
      <c r="AC86" s="20">
        <v>1135641</v>
      </c>
      <c r="AD86" s="3" t="s">
        <v>440</v>
      </c>
      <c r="AE86" s="1" t="s">
        <v>241</v>
      </c>
      <c r="AF86" s="20">
        <v>1136635</v>
      </c>
      <c r="AG86" s="3" t="s">
        <v>500</v>
      </c>
      <c r="AI86" s="4">
        <v>1136675</v>
      </c>
      <c r="AJ86" s="3" t="s">
        <v>484</v>
      </c>
      <c r="AK86" s="1">
        <v>200</v>
      </c>
      <c r="AO86" s="1" t="s">
        <v>260</v>
      </c>
      <c r="AP86" s="12">
        <v>90</v>
      </c>
      <c r="AQ86" s="1">
        <v>200</v>
      </c>
      <c r="AR86" s="20">
        <v>1136986</v>
      </c>
      <c r="AS86" s="3" t="s">
        <v>489</v>
      </c>
      <c r="AY86" s="1" t="s">
        <v>0</v>
      </c>
      <c r="BB86" s="1" t="s">
        <v>0</v>
      </c>
    </row>
    <row r="87" spans="1:54" s="1" customFormat="1" ht="27.6" x14ac:dyDescent="0.25">
      <c r="B87" s="20">
        <v>1136716</v>
      </c>
      <c r="C87" s="28" t="str">
        <f>IFERROR(IF($B87="","",INDEX([1]Portfolio!$F:$F,MATCH($B87+0,[1]Portfolio!$C:$C,0))),"")</f>
        <v>USYSTEMS труба Thermo Single PE-Xa 110x15,1/200 PN10 бухта 100м '1Ф</v>
      </c>
      <c r="D87" s="12">
        <v>110</v>
      </c>
      <c r="E87" s="1">
        <v>90</v>
      </c>
      <c r="F87" s="1">
        <v>200</v>
      </c>
      <c r="G87" s="1" t="s">
        <v>244</v>
      </c>
      <c r="H87" s="1" t="s">
        <v>248</v>
      </c>
      <c r="I87" s="1" t="s">
        <v>241</v>
      </c>
      <c r="K87" s="1" t="s">
        <v>261</v>
      </c>
      <c r="M87" s="20">
        <v>1135983</v>
      </c>
      <c r="N87" s="28" t="s">
        <v>448</v>
      </c>
      <c r="O87" s="12"/>
      <c r="P87" s="20">
        <v>1047020</v>
      </c>
      <c r="Q87" s="3" t="s">
        <v>297</v>
      </c>
      <c r="R87" s="12"/>
      <c r="S87" s="20">
        <v>1029130</v>
      </c>
      <c r="T87" s="3" t="s">
        <v>190</v>
      </c>
      <c r="V87" s="20">
        <v>1136694</v>
      </c>
      <c r="W87" s="3" t="s">
        <v>455</v>
      </c>
      <c r="X87" s="1">
        <v>200</v>
      </c>
      <c r="Y87" s="20">
        <v>1136989</v>
      </c>
      <c r="Z87" s="3" t="s">
        <v>461</v>
      </c>
      <c r="AA87" s="12">
        <v>110</v>
      </c>
      <c r="AB87" s="1">
        <v>100</v>
      </c>
      <c r="AC87" s="20">
        <v>1135983</v>
      </c>
      <c r="AD87" s="3" t="s">
        <v>448</v>
      </c>
      <c r="AE87" s="1" t="s">
        <v>241</v>
      </c>
      <c r="AF87" s="20">
        <v>1136636</v>
      </c>
      <c r="AG87" s="3" t="s">
        <v>501</v>
      </c>
      <c r="AI87" s="4">
        <v>1136675</v>
      </c>
      <c r="AJ87" s="3" t="s">
        <v>484</v>
      </c>
      <c r="AK87" s="1">
        <v>200</v>
      </c>
      <c r="AO87" s="1" t="s">
        <v>261</v>
      </c>
      <c r="AP87" s="12">
        <v>110</v>
      </c>
      <c r="AQ87" s="1">
        <v>200</v>
      </c>
      <c r="AR87" s="20">
        <v>1136986</v>
      </c>
      <c r="AS87" s="3" t="s">
        <v>489</v>
      </c>
      <c r="AU87" s="3"/>
      <c r="AY87" s="1" t="s">
        <v>0</v>
      </c>
      <c r="BB87" s="1" t="s">
        <v>0</v>
      </c>
    </row>
    <row r="88" spans="1:54" s="1" customFormat="1" x14ac:dyDescent="0.25">
      <c r="B88" s="20">
        <v>1018139</v>
      </c>
      <c r="C88" s="28" t="str">
        <f>IFERROR(IF($B88="","",INDEX([1]Portfolio!$F:$F,MATCH($B88+0,[1]Portfolio!$C:$C,0))),"")</f>
        <v/>
      </c>
      <c r="D88" s="12">
        <v>25</v>
      </c>
      <c r="F88" s="1">
        <v>175</v>
      </c>
      <c r="G88" s="1" t="s">
        <v>244</v>
      </c>
      <c r="H88" s="1" t="s">
        <v>247</v>
      </c>
      <c r="I88" s="1" t="s">
        <v>242</v>
      </c>
      <c r="K88" s="1" t="s">
        <v>0</v>
      </c>
      <c r="N88" s="28" t="s">
        <v>0</v>
      </c>
      <c r="W88" s="1" t="s">
        <v>0</v>
      </c>
      <c r="X88" s="1">
        <v>175</v>
      </c>
      <c r="Z88" s="1" t="s">
        <v>0</v>
      </c>
      <c r="AA88" s="12">
        <v>25</v>
      </c>
      <c r="AB88" s="1">
        <v>200</v>
      </c>
      <c r="AD88" s="1" t="s">
        <v>0</v>
      </c>
      <c r="AE88" s="1" t="s">
        <v>242</v>
      </c>
      <c r="AI88" s="1" t="s">
        <v>0</v>
      </c>
      <c r="AJ88" s="1" t="s">
        <v>0</v>
      </c>
      <c r="AK88" s="1">
        <v>175</v>
      </c>
      <c r="AO88" s="1" t="s">
        <v>0</v>
      </c>
      <c r="AP88" s="12">
        <v>25</v>
      </c>
      <c r="AQ88" s="1">
        <v>175</v>
      </c>
      <c r="AS88" s="1" t="s">
        <v>0</v>
      </c>
      <c r="AY88" s="1" t="s">
        <v>0</v>
      </c>
      <c r="BB88" s="1" t="s">
        <v>0</v>
      </c>
    </row>
    <row r="89" spans="1:54" s="29" customFormat="1" ht="30.6" customHeight="1" x14ac:dyDescent="0.25">
      <c r="A89" s="29" t="s">
        <v>539</v>
      </c>
      <c r="B89" s="30">
        <v>1136717</v>
      </c>
      <c r="C89" s="33" t="str">
        <f>IFERROR(IF($B89="","",INDEX([1]Portfolio!$F:$F,MATCH($B89+0,[1]Portfolio!$C:$C,0))),"")</f>
        <v>USYSTEMS труба Thermo Twin PE-Xa 2x25x2,3/175 PN6 бухта 200м '1Ф</v>
      </c>
      <c r="D89" s="32">
        <v>25</v>
      </c>
      <c r="E89" s="29">
        <v>20</v>
      </c>
      <c r="F89" s="29">
        <v>175</v>
      </c>
      <c r="G89" s="29" t="s">
        <v>245</v>
      </c>
      <c r="H89" s="29" t="s">
        <v>247</v>
      </c>
      <c r="I89" s="29" t="s">
        <v>242</v>
      </c>
      <c r="K89" s="29" t="s">
        <v>540</v>
      </c>
      <c r="M89" s="29">
        <v>1135756</v>
      </c>
      <c r="N89" s="31" t="s">
        <v>498</v>
      </c>
      <c r="V89" s="30">
        <v>1136697</v>
      </c>
      <c r="W89" s="31" t="s">
        <v>453</v>
      </c>
      <c r="X89" s="29">
        <v>175</v>
      </c>
      <c r="Y89" s="30">
        <v>1136989</v>
      </c>
      <c r="Z89" s="31" t="s">
        <v>461</v>
      </c>
      <c r="AA89" s="32">
        <v>25</v>
      </c>
      <c r="AB89" s="29">
        <v>200</v>
      </c>
      <c r="AC89" s="39">
        <v>1135712</v>
      </c>
      <c r="AD89" s="31" t="s">
        <v>479</v>
      </c>
      <c r="AE89" s="29" t="s">
        <v>242</v>
      </c>
      <c r="AI89" s="35">
        <v>1136675</v>
      </c>
      <c r="AJ89" s="31" t="s">
        <v>484</v>
      </c>
      <c r="AK89" s="29">
        <v>175</v>
      </c>
      <c r="AO89" s="29" t="s">
        <v>540</v>
      </c>
      <c r="AP89" s="32">
        <v>25</v>
      </c>
      <c r="AQ89" s="29">
        <v>175</v>
      </c>
      <c r="AR89" s="30">
        <v>1136981</v>
      </c>
      <c r="AS89" s="31" t="s">
        <v>486</v>
      </c>
      <c r="AU89" s="39" t="s">
        <v>509</v>
      </c>
      <c r="AV89" s="31" t="s">
        <v>498</v>
      </c>
      <c r="AX89" s="39">
        <v>1135712</v>
      </c>
      <c r="AY89" s="31" t="s">
        <v>479</v>
      </c>
      <c r="BA89" s="39">
        <v>1135702</v>
      </c>
      <c r="BB89" s="31" t="s">
        <v>493</v>
      </c>
    </row>
    <row r="90" spans="1:54" s="1" customFormat="1" ht="25.2" x14ac:dyDescent="0.25">
      <c r="A90" s="1" t="s">
        <v>366</v>
      </c>
      <c r="B90" s="20">
        <v>1136718</v>
      </c>
      <c r="C90" s="28" t="str">
        <f>IFERROR(IF($B90="","",INDEX([1]Portfolio!$F:$F,MATCH($B90+0,[1]Portfolio!$C:$C,0))),"")</f>
        <v>USYSTEMS труба Thermo Twin PE-Xa 2x32x2,9/175 PN6 бухта 200м '1Ф</v>
      </c>
      <c r="D90" s="12">
        <v>32</v>
      </c>
      <c r="E90" s="1">
        <v>25</v>
      </c>
      <c r="F90" s="1">
        <v>175</v>
      </c>
      <c r="G90" s="1" t="s">
        <v>245</v>
      </c>
      <c r="H90" s="1" t="s">
        <v>247</v>
      </c>
      <c r="I90" s="1" t="s">
        <v>242</v>
      </c>
      <c r="K90" s="1" t="s">
        <v>262</v>
      </c>
      <c r="M90" s="13">
        <v>1135757</v>
      </c>
      <c r="N90" s="3" t="s">
        <v>497</v>
      </c>
      <c r="O90" s="12"/>
      <c r="P90" s="12"/>
      <c r="Q90" s="12"/>
      <c r="R90" s="12"/>
      <c r="S90" s="12"/>
      <c r="T90" s="12"/>
      <c r="V90" s="20">
        <v>1136697</v>
      </c>
      <c r="W90" s="3" t="s">
        <v>453</v>
      </c>
      <c r="X90" s="1">
        <v>175</v>
      </c>
      <c r="Y90" s="20">
        <v>1136989</v>
      </c>
      <c r="Z90" s="3" t="s">
        <v>461</v>
      </c>
      <c r="AA90" s="12">
        <v>32</v>
      </c>
      <c r="AB90" s="1">
        <v>200</v>
      </c>
      <c r="AC90" s="13">
        <v>1135713</v>
      </c>
      <c r="AD90" s="3" t="s">
        <v>478</v>
      </c>
      <c r="AE90" s="1" t="s">
        <v>242</v>
      </c>
      <c r="AI90" s="4">
        <v>1136675</v>
      </c>
      <c r="AJ90" s="3" t="s">
        <v>484</v>
      </c>
      <c r="AK90" s="1">
        <v>175</v>
      </c>
      <c r="AO90" s="1" t="s">
        <v>262</v>
      </c>
      <c r="AP90" s="12">
        <v>32</v>
      </c>
      <c r="AQ90" s="1">
        <v>175</v>
      </c>
      <c r="AR90" s="20">
        <v>1136981</v>
      </c>
      <c r="AS90" s="3" t="s">
        <v>486</v>
      </c>
      <c r="AU90" s="13">
        <v>1135757</v>
      </c>
      <c r="AV90" s="3" t="s">
        <v>497</v>
      </c>
      <c r="AX90" s="13">
        <v>1135713</v>
      </c>
      <c r="AY90" s="3" t="s">
        <v>478</v>
      </c>
      <c r="BA90" s="13">
        <v>1135703</v>
      </c>
      <c r="BB90" s="3" t="s">
        <v>492</v>
      </c>
    </row>
    <row r="91" spans="1:54" s="1" customFormat="1" ht="25.2" x14ac:dyDescent="0.25">
      <c r="A91" s="1" t="s">
        <v>367</v>
      </c>
      <c r="B91" s="20">
        <v>1136719</v>
      </c>
      <c r="C91" s="28" t="str">
        <f>IFERROR(IF($B91="","",INDEX([1]Portfolio!$F:$F,MATCH($B91+0,[1]Portfolio!$C:$C,0))),"")</f>
        <v>USYSTEMS труба Thermo Twin PE-Xa 2x40x3,7/175 PN6 бухта 200м '1Ф</v>
      </c>
      <c r="D91" s="12">
        <v>40</v>
      </c>
      <c r="E91" s="1">
        <v>32</v>
      </c>
      <c r="F91" s="1">
        <v>175</v>
      </c>
      <c r="G91" s="1" t="s">
        <v>245</v>
      </c>
      <c r="H91" s="1" t="s">
        <v>247</v>
      </c>
      <c r="I91" s="1" t="s">
        <v>242</v>
      </c>
      <c r="K91" s="1" t="s">
        <v>263</v>
      </c>
      <c r="M91" s="38">
        <v>1136691</v>
      </c>
      <c r="N91" s="3" t="s">
        <v>548</v>
      </c>
      <c r="O91" s="12"/>
      <c r="P91" s="12"/>
      <c r="Q91" s="12"/>
      <c r="R91" s="12"/>
      <c r="S91" s="12"/>
      <c r="T91" s="12"/>
      <c r="V91" s="20">
        <v>1136697</v>
      </c>
      <c r="W91" s="3" t="s">
        <v>453</v>
      </c>
      <c r="X91" s="1">
        <v>175</v>
      </c>
      <c r="Y91" s="20">
        <v>1136989</v>
      </c>
      <c r="Z91" s="3" t="s">
        <v>461</v>
      </c>
      <c r="AA91" s="12">
        <v>40</v>
      </c>
      <c r="AB91" s="1">
        <v>200</v>
      </c>
      <c r="AC91" s="13">
        <v>1135714</v>
      </c>
      <c r="AD91" s="3" t="s">
        <v>480</v>
      </c>
      <c r="AE91" s="1" t="s">
        <v>242</v>
      </c>
      <c r="AI91" s="4">
        <v>1136675</v>
      </c>
      <c r="AJ91" s="3" t="s">
        <v>484</v>
      </c>
      <c r="AK91" s="1">
        <v>175</v>
      </c>
      <c r="AO91" s="1" t="s">
        <v>263</v>
      </c>
      <c r="AP91" s="12">
        <v>40</v>
      </c>
      <c r="AQ91" s="1">
        <v>175</v>
      </c>
      <c r="AR91" s="20">
        <v>1136982</v>
      </c>
      <c r="AS91" s="3" t="s">
        <v>487</v>
      </c>
      <c r="AU91" s="13">
        <v>1008732</v>
      </c>
      <c r="AV91" s="3" t="s">
        <v>320</v>
      </c>
      <c r="AX91" s="13">
        <v>1135714</v>
      </c>
      <c r="AY91" s="3" t="s">
        <v>480</v>
      </c>
      <c r="BA91" s="13">
        <v>1135704</v>
      </c>
      <c r="BB91" s="3" t="s">
        <v>494</v>
      </c>
    </row>
    <row r="92" spans="1:54" s="1" customFormat="1" ht="25.2" x14ac:dyDescent="0.25">
      <c r="B92" s="20">
        <v>1136720</v>
      </c>
      <c r="C92" s="28" t="str">
        <f>IFERROR(IF($B92="","",INDEX([1]Portfolio!$F:$F,MATCH($B92+0,[1]Portfolio!$C:$C,0))),"")</f>
        <v>USYSTEMS труба Thermo Twin PE-Xa 2x50x4,6/200 PN6 бухта 100м '1Ф</v>
      </c>
      <c r="D92" s="12">
        <v>50</v>
      </c>
      <c r="E92" s="1">
        <v>40</v>
      </c>
      <c r="F92" s="1">
        <v>200</v>
      </c>
      <c r="G92" s="1" t="s">
        <v>245</v>
      </c>
      <c r="H92" s="1" t="s">
        <v>247</v>
      </c>
      <c r="I92" s="1" t="s">
        <v>242</v>
      </c>
      <c r="K92" s="1" t="s">
        <v>264</v>
      </c>
      <c r="M92" s="13">
        <v>1008866</v>
      </c>
      <c r="N92" s="28" t="s">
        <v>450</v>
      </c>
      <c r="O92" s="12"/>
      <c r="P92" s="12"/>
      <c r="Q92" s="12"/>
      <c r="R92" s="12"/>
      <c r="S92" s="12"/>
      <c r="T92" s="12"/>
      <c r="V92" s="20">
        <v>1136697</v>
      </c>
      <c r="W92" s="3" t="s">
        <v>453</v>
      </c>
      <c r="X92" s="1">
        <v>200</v>
      </c>
      <c r="Y92" s="20">
        <v>1136989</v>
      </c>
      <c r="Z92" s="3" t="s">
        <v>461</v>
      </c>
      <c r="AA92" s="12">
        <v>50</v>
      </c>
      <c r="AB92" s="1">
        <v>100</v>
      </c>
      <c r="AC92" s="13">
        <v>1042866</v>
      </c>
      <c r="AD92" s="3" t="s">
        <v>481</v>
      </c>
      <c r="AE92" s="1" t="s">
        <v>242</v>
      </c>
      <c r="AI92" s="4">
        <v>1136675</v>
      </c>
      <c r="AJ92" s="3" t="s">
        <v>484</v>
      </c>
      <c r="AK92" s="1">
        <v>200</v>
      </c>
      <c r="AO92" s="1" t="s">
        <v>264</v>
      </c>
      <c r="AP92" s="12">
        <v>50</v>
      </c>
      <c r="AQ92" s="1">
        <v>200</v>
      </c>
      <c r="AR92" s="20">
        <v>1136982</v>
      </c>
      <c r="AS92" s="3" t="s">
        <v>487</v>
      </c>
      <c r="AU92" s="13">
        <v>1008866</v>
      </c>
      <c r="AV92" s="3" t="s">
        <v>321</v>
      </c>
      <c r="AX92" s="13">
        <v>1042866</v>
      </c>
      <c r="AY92" s="3" t="s">
        <v>481</v>
      </c>
      <c r="BA92" s="13">
        <v>1045489</v>
      </c>
      <c r="BB92" s="3" t="s">
        <v>495</v>
      </c>
    </row>
    <row r="93" spans="1:54" s="1" customFormat="1" ht="25.2" x14ac:dyDescent="0.25">
      <c r="B93" s="20">
        <v>1136721</v>
      </c>
      <c r="C93" s="28" t="str">
        <f>IFERROR(IF($B93="","",INDEX([1]Portfolio!$F:$F,MATCH($B93+0,[1]Portfolio!$C:$C,0))),"")</f>
        <v>USYSTEMS труба Thermo Twin PE-Xa 2x63x5,8/200 PN6 бухта 100м '1Ф</v>
      </c>
      <c r="D93" s="12">
        <v>63</v>
      </c>
      <c r="E93" s="1">
        <v>50</v>
      </c>
      <c r="F93" s="1">
        <v>200</v>
      </c>
      <c r="G93" s="1" t="s">
        <v>245</v>
      </c>
      <c r="H93" s="1" t="s">
        <v>247</v>
      </c>
      <c r="I93" s="1" t="s">
        <v>242</v>
      </c>
      <c r="K93" s="1" t="s">
        <v>265</v>
      </c>
      <c r="M93" s="13">
        <v>1008867</v>
      </c>
      <c r="N93" s="28" t="s">
        <v>451</v>
      </c>
      <c r="O93" s="12"/>
      <c r="P93" s="13">
        <v>1047026</v>
      </c>
      <c r="Q93" s="3" t="s">
        <v>397</v>
      </c>
      <c r="R93" s="12"/>
      <c r="S93" s="13">
        <v>1059399</v>
      </c>
      <c r="T93" s="3" t="s">
        <v>324</v>
      </c>
      <c r="V93" s="5">
        <v>1136698</v>
      </c>
      <c r="W93" s="40" t="s">
        <v>537</v>
      </c>
      <c r="X93" s="1">
        <v>200</v>
      </c>
      <c r="Y93" s="20">
        <v>1136989</v>
      </c>
      <c r="Z93" s="3" t="s">
        <v>461</v>
      </c>
      <c r="AA93" s="12">
        <v>63</v>
      </c>
      <c r="AB93" s="1">
        <v>100</v>
      </c>
      <c r="AC93" s="13">
        <v>1042865</v>
      </c>
      <c r="AD93" s="3" t="s">
        <v>482</v>
      </c>
      <c r="AE93" s="1" t="s">
        <v>242</v>
      </c>
      <c r="AF93" s="20">
        <v>1029144</v>
      </c>
      <c r="AG93" s="3" t="s">
        <v>294</v>
      </c>
      <c r="AI93" s="4">
        <v>1136675</v>
      </c>
      <c r="AJ93" s="3" t="s">
        <v>484</v>
      </c>
      <c r="AK93" s="1">
        <v>200</v>
      </c>
      <c r="AO93" s="1" t="s">
        <v>265</v>
      </c>
      <c r="AP93" s="12">
        <v>63</v>
      </c>
      <c r="AQ93" s="1">
        <v>200</v>
      </c>
      <c r="AR93" s="20">
        <v>1136984</v>
      </c>
      <c r="AS93" s="3" t="s">
        <v>488</v>
      </c>
      <c r="AU93" s="13">
        <v>1008867</v>
      </c>
      <c r="AV93" s="3" t="s">
        <v>322</v>
      </c>
      <c r="AX93" s="13">
        <v>1042865</v>
      </c>
      <c r="AY93" s="3" t="s">
        <v>482</v>
      </c>
      <c r="BA93" s="13">
        <v>1045490</v>
      </c>
      <c r="BB93" s="3" t="s">
        <v>310</v>
      </c>
    </row>
    <row r="94" spans="1:54" s="1" customFormat="1" ht="27.6" x14ac:dyDescent="0.25">
      <c r="B94" s="20">
        <v>1088276</v>
      </c>
      <c r="C94" s="28" t="str">
        <f>IFERROR(IF($B94="","",INDEX([1]Portfolio!$F:$F,MATCH($B94+0,[1]Portfolio!$C:$C,0))),"")</f>
        <v>UPONOR ECOFLEX THERMO TWIN ТРУБА 2X75X6,8/250 PN6 БУХТА 100М '1С</v>
      </c>
      <c r="D94" s="12">
        <v>75</v>
      </c>
      <c r="E94" s="1">
        <v>65</v>
      </c>
      <c r="F94" s="1">
        <v>250</v>
      </c>
      <c r="G94" s="1" t="s">
        <v>245</v>
      </c>
      <c r="H94" s="1" t="s">
        <v>247</v>
      </c>
      <c r="I94" s="1" t="s">
        <v>242</v>
      </c>
      <c r="K94" s="1" t="s">
        <v>400</v>
      </c>
      <c r="M94" s="14">
        <v>1085074</v>
      </c>
      <c r="N94" s="28" t="s">
        <v>452</v>
      </c>
      <c r="O94" s="12"/>
      <c r="P94" s="14">
        <v>1085079</v>
      </c>
      <c r="Q94" s="3" t="s">
        <v>394</v>
      </c>
      <c r="R94" s="12"/>
      <c r="S94" s="13">
        <v>1059399</v>
      </c>
      <c r="T94" s="3" t="s">
        <v>324</v>
      </c>
      <c r="V94" s="20">
        <v>1088979</v>
      </c>
      <c r="W94" s="3" t="s">
        <v>456</v>
      </c>
      <c r="X94" s="1">
        <v>250</v>
      </c>
      <c r="Y94" s="4">
        <v>1083871</v>
      </c>
      <c r="Z94" s="3" t="s">
        <v>463</v>
      </c>
      <c r="AA94" s="12">
        <v>75</v>
      </c>
      <c r="AB94" s="1">
        <v>80</v>
      </c>
      <c r="AC94" s="14">
        <v>1085084</v>
      </c>
      <c r="AD94" s="3" t="s">
        <v>483</v>
      </c>
      <c r="AE94" s="1" t="s">
        <v>242</v>
      </c>
      <c r="AF94" s="20">
        <v>1029144</v>
      </c>
      <c r="AG94" s="3" t="s">
        <v>294</v>
      </c>
      <c r="AI94" s="4">
        <v>1083872</v>
      </c>
      <c r="AJ94" s="3" t="s">
        <v>485</v>
      </c>
      <c r="AK94" s="1">
        <v>250</v>
      </c>
      <c r="AO94" s="1" t="s">
        <v>400</v>
      </c>
      <c r="AP94" s="12">
        <v>75</v>
      </c>
      <c r="AQ94" s="1">
        <v>250</v>
      </c>
      <c r="AR94" s="13">
        <v>1136985</v>
      </c>
      <c r="AS94" s="3" t="s">
        <v>491</v>
      </c>
      <c r="AU94" s="14">
        <v>1085074</v>
      </c>
      <c r="AV94" s="3" t="s">
        <v>323</v>
      </c>
      <c r="AX94" s="14">
        <v>1085084</v>
      </c>
      <c r="AY94" s="3" t="s">
        <v>483</v>
      </c>
      <c r="BA94" s="14">
        <v>1085087</v>
      </c>
      <c r="BB94" s="3" t="s">
        <v>496</v>
      </c>
    </row>
    <row r="95" spans="1:54" s="29" customFormat="1" ht="24.6" customHeight="1" x14ac:dyDescent="0.25">
      <c r="A95" s="29" t="s">
        <v>510</v>
      </c>
      <c r="B95" s="30">
        <v>1136701</v>
      </c>
      <c r="C95" s="33" t="str">
        <f>IFERROR(IF($B95="","",INDEX([1]Portfolio!$F:$F,MATCH($B95+0,[1]Portfolio!$C:$C,0))),"")</f>
        <v>USYSTEMS труба Thermo Single PE-Xa 25x2,3/140 PN6 бухта 200м '1Ф</v>
      </c>
      <c r="D95" s="32">
        <v>20</v>
      </c>
      <c r="E95" s="29">
        <v>25</v>
      </c>
      <c r="F95" s="29">
        <v>140</v>
      </c>
      <c r="G95" s="29" t="s">
        <v>245</v>
      </c>
      <c r="H95" s="29" t="s">
        <v>248</v>
      </c>
      <c r="I95" s="29" t="s">
        <v>242</v>
      </c>
      <c r="K95" s="29" t="s">
        <v>511</v>
      </c>
      <c r="M95" s="29">
        <v>1135756</v>
      </c>
      <c r="N95" s="33" t="s">
        <v>498</v>
      </c>
      <c r="V95" s="30">
        <v>1136693</v>
      </c>
      <c r="W95" s="31" t="s">
        <v>454</v>
      </c>
      <c r="X95" s="29">
        <v>140</v>
      </c>
      <c r="Y95" s="30">
        <v>1136988</v>
      </c>
      <c r="Z95" s="31" t="s">
        <v>462</v>
      </c>
      <c r="AA95" s="32">
        <v>25</v>
      </c>
      <c r="AB95" s="29">
        <v>200</v>
      </c>
      <c r="AC95" s="39">
        <v>1135712</v>
      </c>
      <c r="AD95" s="31" t="s">
        <v>479</v>
      </c>
      <c r="AE95" s="29" t="s">
        <v>242</v>
      </c>
      <c r="AI95" s="35">
        <v>1136675</v>
      </c>
      <c r="AJ95" s="31" t="s">
        <v>484</v>
      </c>
      <c r="AK95" s="29">
        <v>140</v>
      </c>
      <c r="AO95" s="29" t="s">
        <v>511</v>
      </c>
      <c r="AP95" s="32">
        <v>25</v>
      </c>
      <c r="AQ95" s="29">
        <v>140</v>
      </c>
      <c r="AR95" s="30">
        <v>1136981</v>
      </c>
      <c r="AS95" s="31" t="s">
        <v>486</v>
      </c>
      <c r="AU95" s="39" t="s">
        <v>509</v>
      </c>
      <c r="AV95" s="31" t="s">
        <v>498</v>
      </c>
      <c r="AX95" s="39">
        <v>1135712</v>
      </c>
      <c r="AY95" s="31" t="s">
        <v>479</v>
      </c>
      <c r="BA95" s="39">
        <v>1135702</v>
      </c>
      <c r="BB95" s="31" t="s">
        <v>493</v>
      </c>
    </row>
    <row r="96" spans="1:54" s="1" customFormat="1" ht="25.2" x14ac:dyDescent="0.25">
      <c r="A96" s="1" t="s">
        <v>368</v>
      </c>
      <c r="B96" s="20">
        <v>1136702</v>
      </c>
      <c r="C96" s="28" t="str">
        <f>IFERROR(IF($B96="","",INDEX([1]Portfolio!$F:$F,MATCH($B96+0,[1]Portfolio!$C:$C,0))),"")</f>
        <v>USYSTEMS труба Thermo Single PE-Xa 32x2,9/140 PN6 бухта 200м '1Ф</v>
      </c>
      <c r="D96" s="12">
        <v>32</v>
      </c>
      <c r="E96" s="1">
        <v>25</v>
      </c>
      <c r="F96" s="1">
        <v>140</v>
      </c>
      <c r="G96" s="1" t="s">
        <v>245</v>
      </c>
      <c r="H96" s="1" t="s">
        <v>248</v>
      </c>
      <c r="I96" s="1" t="s">
        <v>242</v>
      </c>
      <c r="K96" s="1" t="s">
        <v>266</v>
      </c>
      <c r="M96" s="13">
        <v>1135757</v>
      </c>
      <c r="N96" s="3" t="s">
        <v>497</v>
      </c>
      <c r="O96" s="12"/>
      <c r="P96" s="12"/>
      <c r="Q96" s="12"/>
      <c r="R96" s="12"/>
      <c r="S96" s="12"/>
      <c r="T96" s="12"/>
      <c r="V96" s="20">
        <v>1136693</v>
      </c>
      <c r="W96" s="3" t="s">
        <v>454</v>
      </c>
      <c r="X96" s="1">
        <v>140</v>
      </c>
      <c r="Y96" s="20">
        <v>1136988</v>
      </c>
      <c r="Z96" s="3" t="s">
        <v>462</v>
      </c>
      <c r="AA96" s="12">
        <v>32</v>
      </c>
      <c r="AB96" s="1">
        <v>200</v>
      </c>
      <c r="AC96" s="13">
        <v>1135713</v>
      </c>
      <c r="AD96" s="3" t="s">
        <v>478</v>
      </c>
      <c r="AE96" s="1" t="s">
        <v>242</v>
      </c>
      <c r="AI96" s="4">
        <v>1136675</v>
      </c>
      <c r="AJ96" s="3" t="s">
        <v>484</v>
      </c>
      <c r="AK96" s="1">
        <v>140</v>
      </c>
      <c r="AO96" s="1" t="s">
        <v>266</v>
      </c>
      <c r="AP96" s="12">
        <v>32</v>
      </c>
      <c r="AQ96" s="1">
        <v>140</v>
      </c>
      <c r="AR96" s="20">
        <v>1136981</v>
      </c>
      <c r="AS96" s="3" t="s">
        <v>486</v>
      </c>
      <c r="AU96" s="13">
        <v>1135757</v>
      </c>
      <c r="AV96" s="3" t="s">
        <v>497</v>
      </c>
      <c r="AX96" s="13">
        <v>1135713</v>
      </c>
      <c r="AY96" s="3" t="s">
        <v>478</v>
      </c>
      <c r="BA96" s="13">
        <v>1135703</v>
      </c>
      <c r="BB96" s="3" t="s">
        <v>492</v>
      </c>
    </row>
    <row r="97" spans="1:54" s="1" customFormat="1" ht="25.2" x14ac:dyDescent="0.25">
      <c r="A97" s="1" t="s">
        <v>369</v>
      </c>
      <c r="B97" s="20">
        <v>1136703</v>
      </c>
      <c r="C97" s="28" t="str">
        <f>IFERROR(IF($B97="","",INDEX([1]Portfolio!$F:$F,MATCH($B97+0,[1]Portfolio!$C:$C,0))),"")</f>
        <v>USYSTEMS труба Thermo Single PE-Xa 40x3,7/175 PN6 бухта 200м '1Ф</v>
      </c>
      <c r="D97" s="12">
        <v>40</v>
      </c>
      <c r="E97" s="1">
        <v>32</v>
      </c>
      <c r="F97" s="1">
        <v>175</v>
      </c>
      <c r="G97" s="1" t="s">
        <v>245</v>
      </c>
      <c r="H97" s="1" t="s">
        <v>248</v>
      </c>
      <c r="I97" s="1" t="s">
        <v>242</v>
      </c>
      <c r="K97" s="1" t="s">
        <v>267</v>
      </c>
      <c r="M97" s="38">
        <v>1136691</v>
      </c>
      <c r="N97" s="3" t="s">
        <v>548</v>
      </c>
      <c r="O97" s="12"/>
      <c r="P97" s="12"/>
      <c r="Q97" s="12"/>
      <c r="R97" s="12"/>
      <c r="S97" s="12"/>
      <c r="T97" s="12"/>
      <c r="V97" s="20">
        <v>1136694</v>
      </c>
      <c r="W97" s="3" t="s">
        <v>455</v>
      </c>
      <c r="X97" s="1">
        <v>175</v>
      </c>
      <c r="Y97" s="20">
        <v>1136989</v>
      </c>
      <c r="Z97" s="3" t="s">
        <v>461</v>
      </c>
      <c r="AA97" s="12">
        <v>40</v>
      </c>
      <c r="AB97" s="1">
        <v>200</v>
      </c>
      <c r="AC97" s="13">
        <v>1135714</v>
      </c>
      <c r="AD97" s="3" t="s">
        <v>480</v>
      </c>
      <c r="AE97" s="1" t="s">
        <v>242</v>
      </c>
      <c r="AI97" s="4">
        <v>1136675</v>
      </c>
      <c r="AJ97" s="3" t="s">
        <v>484</v>
      </c>
      <c r="AK97" s="1">
        <v>175</v>
      </c>
      <c r="AO97" s="1" t="s">
        <v>267</v>
      </c>
      <c r="AP97" s="12">
        <v>40</v>
      </c>
      <c r="AQ97" s="1">
        <v>175</v>
      </c>
      <c r="AR97" s="20">
        <v>1136982</v>
      </c>
      <c r="AS97" s="3" t="s">
        <v>487</v>
      </c>
      <c r="AU97" s="13">
        <v>1008732</v>
      </c>
      <c r="AV97" s="3" t="s">
        <v>320</v>
      </c>
      <c r="AX97" s="13">
        <v>1135714</v>
      </c>
      <c r="AY97" s="3" t="s">
        <v>480</v>
      </c>
      <c r="BA97" s="13">
        <v>1135704</v>
      </c>
      <c r="BB97" s="3" t="s">
        <v>494</v>
      </c>
    </row>
    <row r="98" spans="1:54" s="1" customFormat="1" ht="25.2" x14ac:dyDescent="0.25">
      <c r="B98" s="20">
        <v>1136704</v>
      </c>
      <c r="C98" s="28" t="str">
        <f>IFERROR(IF($B98="","",INDEX([1]Portfolio!$F:$F,MATCH($B98+0,[1]Portfolio!$C:$C,0))),"")</f>
        <v>USYSTEMS труба Thermo Single PE-Xa 50x4,6/175 PN6 бухта 200м '1Ф</v>
      </c>
      <c r="D98" s="12">
        <v>50</v>
      </c>
      <c r="E98" s="1">
        <v>40</v>
      </c>
      <c r="F98" s="1">
        <v>175</v>
      </c>
      <c r="G98" s="1" t="s">
        <v>245</v>
      </c>
      <c r="H98" s="1" t="s">
        <v>248</v>
      </c>
      <c r="I98" s="1" t="s">
        <v>242</v>
      </c>
      <c r="K98" s="1" t="s">
        <v>268</v>
      </c>
      <c r="M98" s="13">
        <v>1008866</v>
      </c>
      <c r="N98" s="28" t="s">
        <v>450</v>
      </c>
      <c r="O98" s="12"/>
      <c r="P98" s="12"/>
      <c r="Q98" s="12"/>
      <c r="R98" s="12"/>
      <c r="S98" s="12"/>
      <c r="T98" s="12"/>
      <c r="V98" s="20">
        <v>1136694</v>
      </c>
      <c r="W98" s="3" t="s">
        <v>455</v>
      </c>
      <c r="X98" s="1">
        <v>175</v>
      </c>
      <c r="Y98" s="20">
        <v>1136989</v>
      </c>
      <c r="Z98" s="3" t="s">
        <v>461</v>
      </c>
      <c r="AA98" s="12">
        <v>50</v>
      </c>
      <c r="AB98" s="1">
        <v>200</v>
      </c>
      <c r="AC98" s="13">
        <v>1042866</v>
      </c>
      <c r="AD98" s="3" t="s">
        <v>481</v>
      </c>
      <c r="AE98" s="1" t="s">
        <v>242</v>
      </c>
      <c r="AI98" s="4">
        <v>1136675</v>
      </c>
      <c r="AJ98" s="3" t="s">
        <v>484</v>
      </c>
      <c r="AK98" s="1">
        <v>175</v>
      </c>
      <c r="AO98" s="1" t="s">
        <v>268</v>
      </c>
      <c r="AP98" s="12">
        <v>50</v>
      </c>
      <c r="AQ98" s="1">
        <v>175</v>
      </c>
      <c r="AR98" s="20">
        <v>1136982</v>
      </c>
      <c r="AS98" s="3" t="s">
        <v>487</v>
      </c>
      <c r="AU98" s="13">
        <v>1008866</v>
      </c>
      <c r="AV98" s="3" t="s">
        <v>321</v>
      </c>
      <c r="AX98" s="13">
        <v>1042866</v>
      </c>
      <c r="AY98" s="3" t="s">
        <v>481</v>
      </c>
      <c r="BA98" s="13">
        <v>1045489</v>
      </c>
      <c r="BB98" s="3" t="s">
        <v>495</v>
      </c>
    </row>
    <row r="99" spans="1:54" s="1" customFormat="1" ht="25.2" x14ac:dyDescent="0.25">
      <c r="B99" s="20">
        <v>1136705</v>
      </c>
      <c r="C99" s="28" t="str">
        <f>IFERROR(IF($B99="","",INDEX([1]Portfolio!$F:$F,MATCH($B99+0,[1]Portfolio!$C:$C,0))),"")</f>
        <v>USYSTEMS труба Thermo Single PE-Xa 63x5,8/175 PN6 бухта 200м '1Ф</v>
      </c>
      <c r="D99" s="12">
        <v>63</v>
      </c>
      <c r="E99" s="1">
        <v>50</v>
      </c>
      <c r="F99" s="1">
        <v>175</v>
      </c>
      <c r="G99" s="1" t="s">
        <v>245</v>
      </c>
      <c r="H99" s="1" t="s">
        <v>248</v>
      </c>
      <c r="I99" s="1" t="s">
        <v>242</v>
      </c>
      <c r="K99" s="1" t="s">
        <v>269</v>
      </c>
      <c r="M99" s="13">
        <v>1008867</v>
      </c>
      <c r="N99" s="28" t="s">
        <v>451</v>
      </c>
      <c r="O99" s="12"/>
      <c r="P99" s="13">
        <v>1047026</v>
      </c>
      <c r="Q99" s="3" t="s">
        <v>397</v>
      </c>
      <c r="R99" s="12"/>
      <c r="S99" s="13">
        <v>1059399</v>
      </c>
      <c r="T99" s="3" t="s">
        <v>324</v>
      </c>
      <c r="V99" s="20">
        <v>1136694</v>
      </c>
      <c r="W99" s="3" t="s">
        <v>455</v>
      </c>
      <c r="X99" s="1">
        <v>175</v>
      </c>
      <c r="Y99" s="20">
        <v>1136989</v>
      </c>
      <c r="Z99" s="3" t="s">
        <v>461</v>
      </c>
      <c r="AA99" s="12">
        <v>63</v>
      </c>
      <c r="AB99" s="1">
        <v>200</v>
      </c>
      <c r="AC99" s="13">
        <v>1042865</v>
      </c>
      <c r="AD99" s="3" t="s">
        <v>482</v>
      </c>
      <c r="AE99" s="1" t="s">
        <v>242</v>
      </c>
      <c r="AI99" s="4">
        <v>1136675</v>
      </c>
      <c r="AJ99" s="3" t="s">
        <v>484</v>
      </c>
      <c r="AK99" s="1">
        <v>175</v>
      </c>
      <c r="AO99" s="1" t="s">
        <v>269</v>
      </c>
      <c r="AP99" s="12">
        <v>63</v>
      </c>
      <c r="AQ99" s="1">
        <v>175</v>
      </c>
      <c r="AR99" s="20">
        <v>1136984</v>
      </c>
      <c r="AS99" s="3" t="s">
        <v>488</v>
      </c>
      <c r="AU99" s="13">
        <v>1008867</v>
      </c>
      <c r="AV99" s="3" t="s">
        <v>322</v>
      </c>
      <c r="AX99" s="13">
        <v>1042865</v>
      </c>
      <c r="AY99" s="3" t="s">
        <v>482</v>
      </c>
      <c r="BA99" s="13">
        <v>1045490</v>
      </c>
      <c r="BB99" s="3" t="s">
        <v>310</v>
      </c>
    </row>
    <row r="100" spans="1:54" s="1" customFormat="1" ht="27.6" x14ac:dyDescent="0.25">
      <c r="B100" s="20">
        <v>1136706</v>
      </c>
      <c r="C100" s="28" t="str">
        <f>IFERROR(IF($B100="","",INDEX([1]Portfolio!$F:$F,MATCH($B100+0,[1]Portfolio!$C:$C,0))),"")</f>
        <v>USYSTEMS труба Thermo Single PE-Xa 75x6,8/200 PN6 бухта 100м '1Ф</v>
      </c>
      <c r="D100" s="12">
        <v>75</v>
      </c>
      <c r="E100" s="1">
        <v>65</v>
      </c>
      <c r="F100" s="1">
        <v>200</v>
      </c>
      <c r="G100" s="1" t="s">
        <v>245</v>
      </c>
      <c r="H100" s="1" t="s">
        <v>248</v>
      </c>
      <c r="I100" s="1" t="s">
        <v>242</v>
      </c>
      <c r="K100" s="1" t="s">
        <v>270</v>
      </c>
      <c r="M100" s="14">
        <v>1085074</v>
      </c>
      <c r="N100" s="28" t="s">
        <v>452</v>
      </c>
      <c r="O100" s="12"/>
      <c r="P100" s="14">
        <v>1085079</v>
      </c>
      <c r="Q100" s="3" t="s">
        <v>394</v>
      </c>
      <c r="R100" s="12"/>
      <c r="S100" s="13">
        <v>1059399</v>
      </c>
      <c r="T100" s="3" t="s">
        <v>324</v>
      </c>
      <c r="V100" s="20">
        <v>1136694</v>
      </c>
      <c r="W100" s="3" t="s">
        <v>455</v>
      </c>
      <c r="X100" s="1">
        <v>200</v>
      </c>
      <c r="Y100" s="20">
        <v>1136989</v>
      </c>
      <c r="Z100" s="3" t="s">
        <v>461</v>
      </c>
      <c r="AA100" s="12">
        <v>75</v>
      </c>
      <c r="AB100" s="1">
        <v>100</v>
      </c>
      <c r="AC100" s="14">
        <v>1085084</v>
      </c>
      <c r="AD100" s="3" t="s">
        <v>483</v>
      </c>
      <c r="AE100" s="1" t="s">
        <v>242</v>
      </c>
      <c r="AF100" s="20">
        <v>1029144</v>
      </c>
      <c r="AG100" s="3" t="s">
        <v>294</v>
      </c>
      <c r="AI100" s="4">
        <v>1136675</v>
      </c>
      <c r="AJ100" s="3" t="s">
        <v>484</v>
      </c>
      <c r="AK100" s="1">
        <v>200</v>
      </c>
      <c r="AO100" s="1" t="s">
        <v>270</v>
      </c>
      <c r="AP100" s="12">
        <v>75</v>
      </c>
      <c r="AQ100" s="1">
        <v>200</v>
      </c>
      <c r="AR100" s="13">
        <v>1136985</v>
      </c>
      <c r="AS100" s="3" t="s">
        <v>491</v>
      </c>
      <c r="AU100" s="14">
        <v>1085074</v>
      </c>
      <c r="AV100" s="3" t="s">
        <v>323</v>
      </c>
      <c r="AX100" s="14">
        <v>1085084</v>
      </c>
      <c r="AY100" s="3" t="s">
        <v>483</v>
      </c>
      <c r="BA100" s="14">
        <v>1085087</v>
      </c>
      <c r="BB100" s="3" t="s">
        <v>496</v>
      </c>
    </row>
    <row r="101" spans="1:54" s="29" customFormat="1" ht="27.6" x14ac:dyDescent="0.25">
      <c r="B101" s="30">
        <v>1136707</v>
      </c>
      <c r="C101" s="33" t="str">
        <f>IFERROR(IF($B101="","",INDEX([1]Portfolio!$F:$F,MATCH($B101+0,[1]Portfolio!$C:$C,0))),"")</f>
        <v>USYSTEMS труба Thermo Single PE-Xa 90x8,2/200 PN6 бухта 100м '1Ф</v>
      </c>
      <c r="D101" s="32">
        <v>90</v>
      </c>
      <c r="E101" s="29">
        <v>80</v>
      </c>
      <c r="F101" s="29">
        <v>200</v>
      </c>
      <c r="G101" s="29" t="s">
        <v>245</v>
      </c>
      <c r="H101" s="29" t="s">
        <v>248</v>
      </c>
      <c r="I101" s="29" t="s">
        <v>242</v>
      </c>
      <c r="K101" s="29" t="s">
        <v>271</v>
      </c>
      <c r="M101" s="30">
        <v>1135634</v>
      </c>
      <c r="N101" s="33" t="s">
        <v>446</v>
      </c>
      <c r="O101" s="32"/>
      <c r="P101" s="30">
        <v>1047015</v>
      </c>
      <c r="Q101" s="31" t="s">
        <v>395</v>
      </c>
      <c r="R101" s="32"/>
      <c r="S101" s="30">
        <v>1029129</v>
      </c>
      <c r="T101" s="31" t="s">
        <v>188</v>
      </c>
      <c r="V101" s="30">
        <v>1136694</v>
      </c>
      <c r="W101" s="31" t="s">
        <v>455</v>
      </c>
      <c r="X101" s="29">
        <v>200</v>
      </c>
      <c r="Y101" s="30">
        <v>1136989</v>
      </c>
      <c r="Z101" s="31" t="s">
        <v>461</v>
      </c>
      <c r="AA101" s="32">
        <v>90</v>
      </c>
      <c r="AB101" s="29">
        <v>100</v>
      </c>
      <c r="AC101" s="30">
        <v>1135990</v>
      </c>
      <c r="AD101" s="31" t="s">
        <v>475</v>
      </c>
      <c r="AE101" s="29" t="s">
        <v>242</v>
      </c>
      <c r="AF101" s="30">
        <v>1029145</v>
      </c>
      <c r="AG101" s="31" t="s">
        <v>295</v>
      </c>
      <c r="AI101" s="35">
        <v>1136675</v>
      </c>
      <c r="AJ101" s="31" t="s">
        <v>484</v>
      </c>
      <c r="AK101" s="29">
        <v>200</v>
      </c>
      <c r="AO101" s="29" t="s">
        <v>271</v>
      </c>
      <c r="AP101" s="32">
        <v>90</v>
      </c>
      <c r="AQ101" s="29">
        <v>200</v>
      </c>
      <c r="AR101" s="30">
        <v>1136986</v>
      </c>
      <c r="AS101" s="31" t="s">
        <v>489</v>
      </c>
      <c r="AY101" s="29" t="s">
        <v>0</v>
      </c>
      <c r="BB101" s="29" t="s">
        <v>0</v>
      </c>
    </row>
    <row r="102" spans="1:54" s="29" customFormat="1" ht="27.6" x14ac:dyDescent="0.25">
      <c r="B102" s="30">
        <v>1136708</v>
      </c>
      <c r="C102" s="33" t="str">
        <f>IFERROR(IF($B102="","",INDEX([1]Portfolio!$F:$F,MATCH($B102+0,[1]Portfolio!$C:$C,0))),"")</f>
        <v>USYSTEMS труба Thermo Single PE-Xa 110x10,0/200 PN6 бухта 100м '1Ф</v>
      </c>
      <c r="D102" s="32">
        <v>110</v>
      </c>
      <c r="E102" s="29">
        <v>90</v>
      </c>
      <c r="F102" s="29">
        <v>200</v>
      </c>
      <c r="G102" s="29" t="s">
        <v>245</v>
      </c>
      <c r="H102" s="29" t="s">
        <v>248</v>
      </c>
      <c r="I102" s="29" t="s">
        <v>242</v>
      </c>
      <c r="K102" s="29" t="s">
        <v>272</v>
      </c>
      <c r="M102" s="30">
        <v>1135635</v>
      </c>
      <c r="N102" s="33" t="s">
        <v>447</v>
      </c>
      <c r="O102" s="32"/>
      <c r="P102" s="30">
        <v>1047016</v>
      </c>
      <c r="Q102" s="31" t="s">
        <v>396</v>
      </c>
      <c r="R102" s="32"/>
      <c r="S102" s="30">
        <v>1029130</v>
      </c>
      <c r="T102" s="31" t="s">
        <v>190</v>
      </c>
      <c r="V102" s="30">
        <v>1136694</v>
      </c>
      <c r="W102" s="31" t="s">
        <v>455</v>
      </c>
      <c r="X102" s="29">
        <v>200</v>
      </c>
      <c r="Y102" s="30">
        <v>1136989</v>
      </c>
      <c r="Z102" s="31" t="s">
        <v>461</v>
      </c>
      <c r="AA102" s="32">
        <v>110</v>
      </c>
      <c r="AB102" s="29">
        <v>100</v>
      </c>
      <c r="AC102" s="30">
        <v>1135991</v>
      </c>
      <c r="AD102" s="31" t="s">
        <v>476</v>
      </c>
      <c r="AE102" s="29" t="s">
        <v>242</v>
      </c>
      <c r="AF102" s="30">
        <v>1029145</v>
      </c>
      <c r="AG102" s="31" t="s">
        <v>295</v>
      </c>
      <c r="AI102" s="35">
        <v>1136675</v>
      </c>
      <c r="AJ102" s="31" t="s">
        <v>484</v>
      </c>
      <c r="AK102" s="29">
        <v>200</v>
      </c>
      <c r="AO102" s="29" t="s">
        <v>272</v>
      </c>
      <c r="AP102" s="32">
        <v>110</v>
      </c>
      <c r="AQ102" s="29">
        <v>200</v>
      </c>
      <c r="AR102" s="30">
        <v>1136986</v>
      </c>
      <c r="AS102" s="31" t="s">
        <v>489</v>
      </c>
      <c r="AY102" s="29" t="s">
        <v>0</v>
      </c>
      <c r="BB102" s="29" t="s">
        <v>0</v>
      </c>
    </row>
    <row r="103" spans="1:54" s="1" customFormat="1" x14ac:dyDescent="0.25">
      <c r="B103" s="20">
        <v>1045880</v>
      </c>
      <c r="C103" s="28" t="str">
        <f>IFERROR(IF($B103="","",INDEX([1]Portfolio!$F:$F,MATCH($B103+0,[1]Portfolio!$C:$C,0))),"")</f>
        <v/>
      </c>
      <c r="D103" s="12">
        <v>25</v>
      </c>
      <c r="F103" s="1">
        <v>175</v>
      </c>
      <c r="G103" s="1" t="s">
        <v>245</v>
      </c>
      <c r="H103" s="1" t="s">
        <v>247</v>
      </c>
      <c r="I103" s="1" t="s">
        <v>241</v>
      </c>
      <c r="K103" s="1" t="s">
        <v>0</v>
      </c>
      <c r="N103" s="28" t="s">
        <v>0</v>
      </c>
      <c r="W103" s="1" t="s">
        <v>0</v>
      </c>
      <c r="X103" s="1">
        <v>175</v>
      </c>
      <c r="Z103" s="1" t="s">
        <v>0</v>
      </c>
      <c r="AA103" s="12">
        <v>25</v>
      </c>
      <c r="AB103" s="1">
        <v>200</v>
      </c>
      <c r="AC103" s="1" t="s">
        <v>0</v>
      </c>
      <c r="AD103" s="1" t="s">
        <v>0</v>
      </c>
      <c r="AE103" s="1" t="s">
        <v>241</v>
      </c>
      <c r="AJ103" s="1" t="s">
        <v>0</v>
      </c>
      <c r="AK103" s="1">
        <v>175</v>
      </c>
      <c r="AO103" s="1" t="s">
        <v>0</v>
      </c>
      <c r="AP103" s="12">
        <v>25</v>
      </c>
      <c r="AQ103" s="1">
        <v>175</v>
      </c>
      <c r="AS103" s="1" t="s">
        <v>0</v>
      </c>
      <c r="AY103" s="1" t="s">
        <v>0</v>
      </c>
      <c r="BB103" s="1" t="s">
        <v>0</v>
      </c>
    </row>
    <row r="104" spans="1:54" s="29" customFormat="1" ht="28.8" customHeight="1" x14ac:dyDescent="0.25">
      <c r="A104" s="29" t="s">
        <v>545</v>
      </c>
      <c r="B104" s="39">
        <v>1136722</v>
      </c>
      <c r="C104" s="42" t="s">
        <v>543</v>
      </c>
      <c r="D104" s="32">
        <v>25</v>
      </c>
      <c r="E104" s="29">
        <v>20</v>
      </c>
      <c r="F104" s="29">
        <v>175</v>
      </c>
      <c r="G104" s="29" t="s">
        <v>245</v>
      </c>
      <c r="H104" s="29" t="s">
        <v>247</v>
      </c>
      <c r="I104" s="29" t="s">
        <v>241</v>
      </c>
      <c r="K104" s="29" t="s">
        <v>544</v>
      </c>
      <c r="M104" s="29">
        <v>1135756</v>
      </c>
      <c r="N104" s="33" t="s">
        <v>498</v>
      </c>
      <c r="V104" s="30">
        <v>1136697</v>
      </c>
      <c r="W104" s="31" t="s">
        <v>453</v>
      </c>
      <c r="X104" s="29">
        <v>175</v>
      </c>
      <c r="Y104" s="30">
        <v>1136989</v>
      </c>
      <c r="Z104" s="31" t="s">
        <v>461</v>
      </c>
      <c r="AA104" s="32">
        <v>25</v>
      </c>
      <c r="AB104" s="29">
        <v>200</v>
      </c>
      <c r="AC104" s="39">
        <v>1135712</v>
      </c>
      <c r="AD104" s="31" t="s">
        <v>479</v>
      </c>
      <c r="AE104" s="29" t="s">
        <v>241</v>
      </c>
      <c r="AI104" s="35">
        <v>1136675</v>
      </c>
      <c r="AJ104" s="31" t="s">
        <v>484</v>
      </c>
      <c r="AK104" s="29">
        <v>175</v>
      </c>
      <c r="AO104" s="29" t="s">
        <v>544</v>
      </c>
      <c r="AP104" s="32">
        <v>25</v>
      </c>
      <c r="AQ104" s="29">
        <v>175</v>
      </c>
      <c r="AR104" s="30">
        <v>1136981</v>
      </c>
      <c r="AS104" s="31" t="s">
        <v>486</v>
      </c>
      <c r="AU104" s="34">
        <v>1135756</v>
      </c>
      <c r="AV104" s="31" t="s">
        <v>498</v>
      </c>
      <c r="AX104" s="34">
        <v>1135712</v>
      </c>
      <c r="AY104" s="31" t="s">
        <v>479</v>
      </c>
      <c r="BA104" s="34">
        <v>1135702</v>
      </c>
      <c r="BB104" s="31" t="s">
        <v>493</v>
      </c>
    </row>
    <row r="105" spans="1:54" s="1" customFormat="1" ht="25.2" x14ac:dyDescent="0.25">
      <c r="A105" s="1" t="s">
        <v>370</v>
      </c>
      <c r="B105" s="20">
        <v>1136723</v>
      </c>
      <c r="C105" s="28" t="str">
        <f>IFERROR(IF($B105="","",INDEX([1]Portfolio!$F:$F,MATCH($B105+0,[1]Portfolio!$C:$C,0))),"")</f>
        <v>USYSTEMS труба Thermo Twin 2x32x4,4/175 PN10 бухта 200м '1С</v>
      </c>
      <c r="D105" s="12">
        <v>32</v>
      </c>
      <c r="E105" s="1">
        <v>25</v>
      </c>
      <c r="F105" s="1">
        <v>175</v>
      </c>
      <c r="G105" s="1" t="s">
        <v>245</v>
      </c>
      <c r="H105" s="1" t="s">
        <v>247</v>
      </c>
      <c r="I105" s="1" t="s">
        <v>241</v>
      </c>
      <c r="K105" s="1" t="s">
        <v>273</v>
      </c>
      <c r="M105" s="13">
        <v>1135757</v>
      </c>
      <c r="N105" s="3" t="s">
        <v>497</v>
      </c>
      <c r="O105" s="12"/>
      <c r="P105" s="12"/>
      <c r="Q105" s="12"/>
      <c r="R105" s="12"/>
      <c r="S105" s="12"/>
      <c r="T105" s="12"/>
      <c r="V105" s="20">
        <v>1136697</v>
      </c>
      <c r="W105" s="3" t="s">
        <v>453</v>
      </c>
      <c r="X105" s="1">
        <v>175</v>
      </c>
      <c r="Y105" s="20">
        <v>1136989</v>
      </c>
      <c r="Z105" s="3" t="s">
        <v>461</v>
      </c>
      <c r="AA105" s="12">
        <v>32</v>
      </c>
      <c r="AB105" s="1">
        <v>200</v>
      </c>
      <c r="AC105" s="13">
        <v>1135713</v>
      </c>
      <c r="AD105" s="3" t="s">
        <v>478</v>
      </c>
      <c r="AE105" s="1" t="s">
        <v>241</v>
      </c>
      <c r="AI105" s="4">
        <v>1136675</v>
      </c>
      <c r="AJ105" s="3" t="s">
        <v>484</v>
      </c>
      <c r="AK105" s="1">
        <v>175</v>
      </c>
      <c r="AO105" s="1" t="s">
        <v>273</v>
      </c>
      <c r="AP105" s="12">
        <v>32</v>
      </c>
      <c r="AQ105" s="1">
        <v>175</v>
      </c>
      <c r="AR105" s="20">
        <v>1136981</v>
      </c>
      <c r="AS105" s="3" t="s">
        <v>486</v>
      </c>
      <c r="AU105" s="13">
        <v>1135757</v>
      </c>
      <c r="AV105" s="3" t="s">
        <v>497</v>
      </c>
      <c r="AX105" s="13">
        <v>1135713</v>
      </c>
      <c r="AY105" s="3" t="s">
        <v>478</v>
      </c>
      <c r="BA105" s="13">
        <v>1135703</v>
      </c>
      <c r="BB105" s="3" t="s">
        <v>492</v>
      </c>
    </row>
    <row r="106" spans="1:54" s="1" customFormat="1" ht="25.2" x14ac:dyDescent="0.25">
      <c r="A106" s="1" t="s">
        <v>371</v>
      </c>
      <c r="B106" s="20">
        <v>1136724</v>
      </c>
      <c r="C106" s="28" t="str">
        <f>IFERROR(IF($B106="","",INDEX([1]Portfolio!$F:$F,MATCH($B106+0,[1]Portfolio!$C:$C,0))),"")</f>
        <v>USYSTEMS труба Thermo Twin Труба 2x40x5,5/175 PN10 бухта 200м '1С</v>
      </c>
      <c r="D106" s="12">
        <v>40</v>
      </c>
      <c r="E106" s="1">
        <v>32</v>
      </c>
      <c r="F106" s="1">
        <v>175</v>
      </c>
      <c r="G106" s="1" t="s">
        <v>245</v>
      </c>
      <c r="H106" s="1" t="s">
        <v>247</v>
      </c>
      <c r="I106" s="1" t="s">
        <v>241</v>
      </c>
      <c r="K106" s="1" t="s">
        <v>274</v>
      </c>
      <c r="M106" s="38">
        <v>1136691</v>
      </c>
      <c r="N106" s="3" t="s">
        <v>548</v>
      </c>
      <c r="O106" s="12"/>
      <c r="P106" s="12"/>
      <c r="Q106" s="12"/>
      <c r="R106" s="12"/>
      <c r="S106" s="12"/>
      <c r="T106" s="12"/>
      <c r="V106" s="20">
        <v>1136697</v>
      </c>
      <c r="W106" s="3" t="s">
        <v>453</v>
      </c>
      <c r="X106" s="1">
        <v>175</v>
      </c>
      <c r="Y106" s="20">
        <v>1136989</v>
      </c>
      <c r="Z106" s="3" t="s">
        <v>461</v>
      </c>
      <c r="AA106" s="12">
        <v>40</v>
      </c>
      <c r="AB106" s="1">
        <v>200</v>
      </c>
      <c r="AC106" s="13">
        <v>1135714</v>
      </c>
      <c r="AD106" s="3" t="s">
        <v>480</v>
      </c>
      <c r="AE106" s="1" t="s">
        <v>241</v>
      </c>
      <c r="AI106" s="4">
        <v>1136675</v>
      </c>
      <c r="AJ106" s="3" t="s">
        <v>484</v>
      </c>
      <c r="AK106" s="1">
        <v>175</v>
      </c>
      <c r="AO106" s="1" t="s">
        <v>274</v>
      </c>
      <c r="AP106" s="12">
        <v>40</v>
      </c>
      <c r="AQ106" s="1">
        <v>175</v>
      </c>
      <c r="AR106" s="20">
        <v>1136982</v>
      </c>
      <c r="AS106" s="3" t="s">
        <v>487</v>
      </c>
      <c r="AU106" s="13">
        <v>1008732</v>
      </c>
      <c r="AV106" s="3" t="s">
        <v>320</v>
      </c>
      <c r="AX106" s="13">
        <v>1135714</v>
      </c>
      <c r="AY106" s="3" t="s">
        <v>480</v>
      </c>
      <c r="BA106" s="13">
        <v>1135704</v>
      </c>
      <c r="BB106" s="3" t="s">
        <v>494</v>
      </c>
    </row>
    <row r="107" spans="1:54" s="1" customFormat="1" ht="25.2" x14ac:dyDescent="0.25">
      <c r="B107" s="20">
        <v>1136725</v>
      </c>
      <c r="C107" s="28" t="str">
        <f>IFERROR(IF($B107="","",INDEX([1]Portfolio!$F:$F,MATCH($B107+0,[1]Portfolio!$C:$C,0))),"")</f>
        <v>USYSTEMS труба Thermo Twin Труба 2x50x6,9/200 PN10 бухта 100м '1С</v>
      </c>
      <c r="D107" s="12">
        <v>50</v>
      </c>
      <c r="E107" s="1">
        <v>40</v>
      </c>
      <c r="F107" s="1">
        <v>200</v>
      </c>
      <c r="G107" s="1" t="s">
        <v>245</v>
      </c>
      <c r="H107" s="1" t="s">
        <v>247</v>
      </c>
      <c r="I107" s="1" t="s">
        <v>241</v>
      </c>
      <c r="K107" s="1" t="s">
        <v>275</v>
      </c>
      <c r="M107" s="13">
        <v>1008866</v>
      </c>
      <c r="N107" s="28" t="s">
        <v>450</v>
      </c>
      <c r="O107" s="12"/>
      <c r="P107" s="12"/>
      <c r="Q107" s="12"/>
      <c r="R107" s="12"/>
      <c r="S107" s="12"/>
      <c r="T107" s="12"/>
      <c r="V107" s="20">
        <v>1136697</v>
      </c>
      <c r="W107" s="3" t="s">
        <v>453</v>
      </c>
      <c r="X107" s="1">
        <v>200</v>
      </c>
      <c r="Y107" s="20">
        <v>1136989</v>
      </c>
      <c r="Z107" s="3" t="s">
        <v>461</v>
      </c>
      <c r="AA107" s="12">
        <v>50</v>
      </c>
      <c r="AB107" s="1">
        <v>100</v>
      </c>
      <c r="AC107" s="13">
        <v>1042866</v>
      </c>
      <c r="AD107" s="3" t="s">
        <v>481</v>
      </c>
      <c r="AE107" s="1" t="s">
        <v>241</v>
      </c>
      <c r="AI107" s="4">
        <v>1136675</v>
      </c>
      <c r="AJ107" s="3" t="s">
        <v>484</v>
      </c>
      <c r="AK107" s="1">
        <v>200</v>
      </c>
      <c r="AO107" s="1" t="s">
        <v>275</v>
      </c>
      <c r="AP107" s="12">
        <v>50</v>
      </c>
      <c r="AQ107" s="1">
        <v>200</v>
      </c>
      <c r="AR107" s="20">
        <v>1136982</v>
      </c>
      <c r="AS107" s="3" t="s">
        <v>487</v>
      </c>
      <c r="AU107" s="13">
        <v>1008866</v>
      </c>
      <c r="AV107" s="3" t="s">
        <v>321</v>
      </c>
      <c r="AX107" s="13">
        <v>1042866</v>
      </c>
      <c r="AY107" s="3" t="s">
        <v>481</v>
      </c>
      <c r="BA107" s="13">
        <v>1045489</v>
      </c>
      <c r="BB107" s="3" t="s">
        <v>495</v>
      </c>
    </row>
    <row r="108" spans="1:54" s="29" customFormat="1" ht="28.8" customHeight="1" x14ac:dyDescent="0.25">
      <c r="B108" s="39">
        <v>1136726</v>
      </c>
      <c r="C108" s="33" t="s">
        <v>535</v>
      </c>
      <c r="D108" s="32">
        <v>63</v>
      </c>
      <c r="E108" s="29">
        <v>50</v>
      </c>
      <c r="F108" s="29">
        <v>200</v>
      </c>
      <c r="G108" s="29" t="s">
        <v>245</v>
      </c>
      <c r="H108" s="29" t="s">
        <v>247</v>
      </c>
      <c r="I108" s="29" t="s">
        <v>241</v>
      </c>
      <c r="K108" s="29" t="s">
        <v>536</v>
      </c>
      <c r="M108" s="34">
        <v>1008867</v>
      </c>
      <c r="N108" s="33" t="s">
        <v>451</v>
      </c>
      <c r="O108" s="32"/>
      <c r="P108" s="32"/>
      <c r="Q108" s="32"/>
      <c r="R108" s="32"/>
      <c r="S108" s="32"/>
      <c r="T108" s="32"/>
      <c r="V108" s="41">
        <v>1136698</v>
      </c>
      <c r="W108" s="42" t="s">
        <v>537</v>
      </c>
      <c r="X108" s="29">
        <v>200</v>
      </c>
      <c r="Y108" s="30">
        <v>1136989</v>
      </c>
      <c r="Z108" s="31" t="s">
        <v>461</v>
      </c>
      <c r="AA108" s="32">
        <v>63</v>
      </c>
      <c r="AB108" s="29">
        <v>100</v>
      </c>
      <c r="AC108" s="34">
        <v>1042865</v>
      </c>
      <c r="AD108" s="31" t="s">
        <v>482</v>
      </c>
      <c r="AE108" s="29" t="s">
        <v>241</v>
      </c>
      <c r="AI108" s="35">
        <v>1136675</v>
      </c>
      <c r="AJ108" s="31" t="s">
        <v>484</v>
      </c>
      <c r="AK108" s="29">
        <v>200</v>
      </c>
      <c r="AO108" s="29" t="s">
        <v>536</v>
      </c>
      <c r="AP108" s="32">
        <v>63</v>
      </c>
      <c r="AQ108" s="29">
        <v>200</v>
      </c>
      <c r="AR108" s="30">
        <v>1136984</v>
      </c>
      <c r="AS108" s="31" t="s">
        <v>488</v>
      </c>
      <c r="AU108" s="34">
        <v>1008867</v>
      </c>
      <c r="AV108" s="31" t="s">
        <v>322</v>
      </c>
      <c r="AX108" s="34">
        <v>1042865</v>
      </c>
      <c r="AY108" s="31" t="s">
        <v>482</v>
      </c>
      <c r="BA108" s="34">
        <v>1045490</v>
      </c>
      <c r="BB108" s="31" t="s">
        <v>310</v>
      </c>
    </row>
    <row r="109" spans="1:54" s="1" customFormat="1" ht="25.2" x14ac:dyDescent="0.25">
      <c r="A109" s="1" t="s">
        <v>372</v>
      </c>
      <c r="B109" s="20">
        <v>1136711</v>
      </c>
      <c r="C109" s="28" t="str">
        <f>IFERROR(IF($B109="","",INDEX([1]Portfolio!$F:$F,MATCH($B109+0,[1]Portfolio!$C:$C,0))),"")</f>
        <v>USYSTEMS труба Thermo Single PE-Xa 40x5,5/175 PN10 бухта 200м '1С</v>
      </c>
      <c r="D109" s="12">
        <v>40</v>
      </c>
      <c r="E109" s="1">
        <v>32</v>
      </c>
      <c r="F109" s="1">
        <v>175</v>
      </c>
      <c r="G109" s="1" t="s">
        <v>245</v>
      </c>
      <c r="H109" s="1" t="s">
        <v>248</v>
      </c>
      <c r="I109" s="1" t="s">
        <v>241</v>
      </c>
      <c r="K109" s="1" t="s">
        <v>276</v>
      </c>
      <c r="M109" s="38">
        <v>1136691</v>
      </c>
      <c r="N109" s="3" t="s">
        <v>548</v>
      </c>
      <c r="O109" s="12"/>
      <c r="P109" s="12"/>
      <c r="Q109" s="12"/>
      <c r="R109" s="12"/>
      <c r="S109" s="12"/>
      <c r="T109" s="12"/>
      <c r="V109" s="20">
        <v>1136694</v>
      </c>
      <c r="W109" s="3" t="s">
        <v>455</v>
      </c>
      <c r="X109" s="1">
        <v>175</v>
      </c>
      <c r="Y109" s="20">
        <v>1136989</v>
      </c>
      <c r="Z109" s="3" t="s">
        <v>461</v>
      </c>
      <c r="AA109" s="12">
        <v>40</v>
      </c>
      <c r="AB109" s="1">
        <v>200</v>
      </c>
      <c r="AC109" s="13">
        <v>1135714</v>
      </c>
      <c r="AD109" s="3" t="s">
        <v>480</v>
      </c>
      <c r="AE109" s="1" t="s">
        <v>241</v>
      </c>
      <c r="AI109" s="4">
        <v>1136675</v>
      </c>
      <c r="AJ109" s="3" t="s">
        <v>484</v>
      </c>
      <c r="AK109" s="1">
        <v>175</v>
      </c>
      <c r="AO109" s="1" t="s">
        <v>276</v>
      </c>
      <c r="AP109" s="12">
        <v>40</v>
      </c>
      <c r="AQ109" s="1">
        <v>175</v>
      </c>
      <c r="AR109" s="20">
        <v>1136982</v>
      </c>
      <c r="AS109" s="3" t="s">
        <v>487</v>
      </c>
      <c r="AU109" s="13">
        <v>1008732</v>
      </c>
      <c r="AV109" s="3" t="s">
        <v>320</v>
      </c>
      <c r="AX109" s="13">
        <v>1135714</v>
      </c>
      <c r="AY109" s="3" t="s">
        <v>480</v>
      </c>
      <c r="BA109" s="13">
        <v>1135704</v>
      </c>
      <c r="BB109" s="3" t="s">
        <v>494</v>
      </c>
    </row>
    <row r="110" spans="1:54" s="1" customFormat="1" ht="25.2" x14ac:dyDescent="0.25">
      <c r="B110" s="20">
        <v>1136712</v>
      </c>
      <c r="C110" s="28" t="str">
        <f>IFERROR(IF($B110="","",INDEX([1]Portfolio!$F:$F,MATCH($B110+0,[1]Portfolio!$C:$C,0))),"")</f>
        <v>USYSTEMS труба Thermo Single PE-Xa 50x6,9/175 PN10 бухта 200м '1С</v>
      </c>
      <c r="D110" s="12">
        <v>50</v>
      </c>
      <c r="E110" s="1">
        <v>40</v>
      </c>
      <c r="F110" s="1">
        <v>175</v>
      </c>
      <c r="G110" s="1" t="s">
        <v>245</v>
      </c>
      <c r="H110" s="1" t="s">
        <v>248</v>
      </c>
      <c r="I110" s="1" t="s">
        <v>241</v>
      </c>
      <c r="K110" s="1" t="s">
        <v>277</v>
      </c>
      <c r="M110" s="13">
        <v>1008866</v>
      </c>
      <c r="N110" s="28" t="s">
        <v>450</v>
      </c>
      <c r="O110" s="12"/>
      <c r="P110" s="12"/>
      <c r="Q110" s="12"/>
      <c r="R110" s="12"/>
      <c r="S110" s="12"/>
      <c r="T110" s="12"/>
      <c r="V110" s="20">
        <v>1136694</v>
      </c>
      <c r="W110" s="3" t="s">
        <v>455</v>
      </c>
      <c r="X110" s="1">
        <v>175</v>
      </c>
      <c r="Y110" s="20">
        <v>1136989</v>
      </c>
      <c r="Z110" s="3" t="s">
        <v>461</v>
      </c>
      <c r="AA110" s="12">
        <v>50</v>
      </c>
      <c r="AB110" s="1">
        <v>200</v>
      </c>
      <c r="AC110" s="13">
        <v>1042866</v>
      </c>
      <c r="AD110" s="3" t="s">
        <v>481</v>
      </c>
      <c r="AE110" s="1" t="s">
        <v>241</v>
      </c>
      <c r="AI110" s="4">
        <v>1136675</v>
      </c>
      <c r="AJ110" s="3" t="s">
        <v>484</v>
      </c>
      <c r="AK110" s="1">
        <v>175</v>
      </c>
      <c r="AO110" s="1" t="s">
        <v>277</v>
      </c>
      <c r="AP110" s="12">
        <v>50</v>
      </c>
      <c r="AQ110" s="1">
        <v>175</v>
      </c>
      <c r="AR110" s="20">
        <v>1136982</v>
      </c>
      <c r="AS110" s="3" t="s">
        <v>487</v>
      </c>
      <c r="AU110" s="13">
        <v>1008866</v>
      </c>
      <c r="AV110" s="3" t="s">
        <v>321</v>
      </c>
      <c r="AX110" s="13">
        <v>1042866</v>
      </c>
      <c r="AY110" s="3" t="s">
        <v>481</v>
      </c>
      <c r="BA110" s="13">
        <v>1045489</v>
      </c>
      <c r="BB110" s="3" t="s">
        <v>495</v>
      </c>
    </row>
    <row r="111" spans="1:54" s="1" customFormat="1" ht="25.2" x14ac:dyDescent="0.25">
      <c r="B111" s="20">
        <v>1136713</v>
      </c>
      <c r="C111" s="28" t="str">
        <f>IFERROR(IF($B111="","",INDEX([1]Portfolio!$F:$F,MATCH($B111+0,[1]Portfolio!$C:$C,0))),"")</f>
        <v>USYSTEMS труба Thermo Single PE-Xa 63x8,6/175 PN10 бухта 200м '1С</v>
      </c>
      <c r="D111" s="12">
        <v>63</v>
      </c>
      <c r="E111" s="1">
        <v>50</v>
      </c>
      <c r="F111" s="1">
        <v>175</v>
      </c>
      <c r="G111" s="1" t="s">
        <v>245</v>
      </c>
      <c r="H111" s="1" t="s">
        <v>248</v>
      </c>
      <c r="I111" s="1" t="s">
        <v>241</v>
      </c>
      <c r="K111" s="1" t="s">
        <v>278</v>
      </c>
      <c r="M111" s="13">
        <v>1008867</v>
      </c>
      <c r="N111" s="28" t="s">
        <v>451</v>
      </c>
      <c r="O111" s="12"/>
      <c r="P111" s="13">
        <v>1047026</v>
      </c>
      <c r="Q111" s="3" t="s">
        <v>397</v>
      </c>
      <c r="R111" s="12"/>
      <c r="S111" s="13">
        <v>1059399</v>
      </c>
      <c r="T111" s="3" t="s">
        <v>324</v>
      </c>
      <c r="V111" s="5">
        <v>1136698</v>
      </c>
      <c r="W111" s="40" t="s">
        <v>537</v>
      </c>
      <c r="X111" s="1">
        <v>175</v>
      </c>
      <c r="Y111" s="20">
        <v>1136989</v>
      </c>
      <c r="Z111" s="3" t="s">
        <v>461</v>
      </c>
      <c r="AA111" s="12">
        <v>63</v>
      </c>
      <c r="AB111" s="1">
        <v>200</v>
      </c>
      <c r="AC111" s="13">
        <v>1042865</v>
      </c>
      <c r="AD111" s="3" t="s">
        <v>482</v>
      </c>
      <c r="AE111" s="1" t="s">
        <v>241</v>
      </c>
      <c r="AI111" s="4">
        <v>1136675</v>
      </c>
      <c r="AJ111" s="3" t="s">
        <v>484</v>
      </c>
      <c r="AK111" s="1">
        <v>175</v>
      </c>
      <c r="AO111" s="1" t="s">
        <v>278</v>
      </c>
      <c r="AP111" s="12">
        <v>63</v>
      </c>
      <c r="AQ111" s="1">
        <v>175</v>
      </c>
      <c r="AR111" s="20">
        <v>1136984</v>
      </c>
      <c r="AS111" s="3" t="s">
        <v>488</v>
      </c>
      <c r="AU111" s="13">
        <v>1008867</v>
      </c>
      <c r="AV111" s="3" t="s">
        <v>322</v>
      </c>
      <c r="AX111" s="13">
        <v>1042865</v>
      </c>
      <c r="AY111" s="3" t="s">
        <v>482</v>
      </c>
      <c r="BA111" s="13">
        <v>1045490</v>
      </c>
      <c r="BB111" s="3" t="s">
        <v>310</v>
      </c>
    </row>
    <row r="112" spans="1:54" s="1" customFormat="1" ht="27.6" x14ac:dyDescent="0.25">
      <c r="B112" s="20">
        <v>1136714</v>
      </c>
      <c r="C112" s="28" t="str">
        <f>IFERROR(IF($B112="","",INDEX([1]Portfolio!$F:$F,MATCH($B112+0,[1]Portfolio!$C:$C,0))),"")</f>
        <v>USYSTEMS труба Thermo Single PE-Xa 75x10,3/200 PN10 бухта 100м '1С</v>
      </c>
      <c r="D112" s="12">
        <v>75</v>
      </c>
      <c r="E112" s="1">
        <v>65</v>
      </c>
      <c r="F112" s="1">
        <v>200</v>
      </c>
      <c r="G112" s="1" t="s">
        <v>245</v>
      </c>
      <c r="H112" s="1" t="s">
        <v>248</v>
      </c>
      <c r="I112" s="1" t="s">
        <v>241</v>
      </c>
      <c r="K112" s="1" t="s">
        <v>279</v>
      </c>
      <c r="M112" s="14">
        <v>1085074</v>
      </c>
      <c r="N112" s="28" t="s">
        <v>452</v>
      </c>
      <c r="O112" s="12"/>
      <c r="P112" s="14">
        <v>1085079</v>
      </c>
      <c r="Q112" s="3" t="s">
        <v>394</v>
      </c>
      <c r="R112" s="12"/>
      <c r="S112" s="13">
        <v>1059399</v>
      </c>
      <c r="T112" s="3" t="s">
        <v>324</v>
      </c>
      <c r="V112" s="20">
        <v>1136694</v>
      </c>
      <c r="W112" s="3" t="s">
        <v>455</v>
      </c>
      <c r="X112" s="1">
        <v>200</v>
      </c>
      <c r="Y112" s="20">
        <v>1136989</v>
      </c>
      <c r="Z112" s="3" t="s">
        <v>461</v>
      </c>
      <c r="AA112" s="12">
        <v>75</v>
      </c>
      <c r="AB112" s="1">
        <v>100</v>
      </c>
      <c r="AC112" s="14">
        <v>1085084</v>
      </c>
      <c r="AD112" s="3" t="s">
        <v>483</v>
      </c>
      <c r="AE112" s="1" t="s">
        <v>241</v>
      </c>
      <c r="AF112" s="20">
        <v>1029144</v>
      </c>
      <c r="AG112" s="3" t="s">
        <v>294</v>
      </c>
      <c r="AI112" s="4">
        <v>1136675</v>
      </c>
      <c r="AJ112" s="3" t="s">
        <v>484</v>
      </c>
      <c r="AK112" s="1">
        <v>200</v>
      </c>
      <c r="AO112" s="1" t="s">
        <v>279</v>
      </c>
      <c r="AP112" s="12">
        <v>75</v>
      </c>
      <c r="AQ112" s="1">
        <v>200</v>
      </c>
      <c r="AR112" s="13">
        <v>1136985</v>
      </c>
      <c r="AS112" s="3" t="s">
        <v>491</v>
      </c>
      <c r="AU112" s="14">
        <v>1085074</v>
      </c>
      <c r="AV112" s="3" t="s">
        <v>323</v>
      </c>
      <c r="AX112" s="14">
        <v>1085084</v>
      </c>
      <c r="AY112" s="3" t="s">
        <v>483</v>
      </c>
      <c r="BA112" s="14">
        <v>1085087</v>
      </c>
      <c r="BB112" s="3" t="s">
        <v>496</v>
      </c>
    </row>
    <row r="113" spans="1:54" s="1" customFormat="1" ht="27.6" x14ac:dyDescent="0.25">
      <c r="B113" s="20">
        <v>1136715</v>
      </c>
      <c r="C113" s="28" t="str">
        <f>IFERROR(IF($B113="","",INDEX([1]Portfolio!$F:$F,MATCH($B113+0,[1]Portfolio!$C:$C,0))),"")</f>
        <v>USYSTEMS труба Thermo Single PE-Xa 90x12,3/200 PN10 бухта 100м '1Ф</v>
      </c>
      <c r="D113" s="12">
        <v>90</v>
      </c>
      <c r="E113" s="1">
        <v>80</v>
      </c>
      <c r="F113" s="1">
        <v>200</v>
      </c>
      <c r="G113" s="1" t="s">
        <v>245</v>
      </c>
      <c r="H113" s="1" t="s">
        <v>248</v>
      </c>
      <c r="I113" s="1" t="s">
        <v>241</v>
      </c>
      <c r="K113" s="1" t="s">
        <v>280</v>
      </c>
      <c r="M113" s="20">
        <v>1135641</v>
      </c>
      <c r="N113" s="28" t="s">
        <v>440</v>
      </c>
      <c r="O113" s="12"/>
      <c r="P113" s="20">
        <v>1047019</v>
      </c>
      <c r="Q113" s="3" t="s">
        <v>296</v>
      </c>
      <c r="R113" s="12"/>
      <c r="S113" s="20">
        <v>1029129</v>
      </c>
      <c r="T113" s="3" t="s">
        <v>188</v>
      </c>
      <c r="V113" s="20">
        <v>1136694</v>
      </c>
      <c r="W113" s="3" t="s">
        <v>455</v>
      </c>
      <c r="X113" s="1">
        <v>200</v>
      </c>
      <c r="Y113" s="20">
        <v>1136989</v>
      </c>
      <c r="Z113" s="3" t="s">
        <v>461</v>
      </c>
      <c r="AA113" s="12">
        <v>90</v>
      </c>
      <c r="AB113" s="1">
        <v>100</v>
      </c>
      <c r="AC113" s="20">
        <v>1135641</v>
      </c>
      <c r="AD113" s="3" t="s">
        <v>440</v>
      </c>
      <c r="AE113" s="1" t="s">
        <v>241</v>
      </c>
      <c r="AF113" s="20">
        <v>1136635</v>
      </c>
      <c r="AG113" s="3" t="s">
        <v>500</v>
      </c>
      <c r="AI113" s="4">
        <v>1136675</v>
      </c>
      <c r="AJ113" s="3" t="s">
        <v>484</v>
      </c>
      <c r="AK113" s="1">
        <v>200</v>
      </c>
      <c r="AO113" s="1" t="s">
        <v>280</v>
      </c>
      <c r="AP113" s="12">
        <v>90</v>
      </c>
      <c r="AQ113" s="1">
        <v>200</v>
      </c>
      <c r="AR113" s="20">
        <v>1136986</v>
      </c>
      <c r="AS113" s="3" t="s">
        <v>489</v>
      </c>
      <c r="AY113" s="1" t="s">
        <v>0</v>
      </c>
      <c r="BB113" s="1" t="s">
        <v>0</v>
      </c>
    </row>
    <row r="114" spans="1:54" s="1" customFormat="1" ht="27.6" x14ac:dyDescent="0.25">
      <c r="B114" s="20">
        <v>1136716</v>
      </c>
      <c r="C114" s="28" t="str">
        <f>IFERROR(IF($B114="","",INDEX([1]Portfolio!$F:$F,MATCH($B114+0,[1]Portfolio!$C:$C,0))),"")</f>
        <v>USYSTEMS труба Thermo Single PE-Xa 110x15,1/200 PN10 бухта 100м '1Ф</v>
      </c>
      <c r="D114" s="12">
        <v>110</v>
      </c>
      <c r="E114" s="1">
        <v>90</v>
      </c>
      <c r="F114" s="1">
        <v>200</v>
      </c>
      <c r="G114" s="1" t="s">
        <v>245</v>
      </c>
      <c r="H114" s="1" t="s">
        <v>248</v>
      </c>
      <c r="I114" s="1" t="s">
        <v>241</v>
      </c>
      <c r="K114" s="1" t="s">
        <v>281</v>
      </c>
      <c r="M114" s="20">
        <v>1135983</v>
      </c>
      <c r="N114" s="28" t="s">
        <v>448</v>
      </c>
      <c r="O114" s="12"/>
      <c r="P114" s="20">
        <v>1047020</v>
      </c>
      <c r="Q114" s="3" t="s">
        <v>297</v>
      </c>
      <c r="R114" s="12"/>
      <c r="S114" s="20">
        <v>1029130</v>
      </c>
      <c r="T114" s="3" t="s">
        <v>190</v>
      </c>
      <c r="V114" s="20">
        <v>1136694</v>
      </c>
      <c r="W114" s="3" t="s">
        <v>455</v>
      </c>
      <c r="X114" s="1">
        <v>200</v>
      </c>
      <c r="Y114" s="20">
        <v>1136989</v>
      </c>
      <c r="Z114" s="3" t="s">
        <v>461</v>
      </c>
      <c r="AA114" s="12">
        <v>110</v>
      </c>
      <c r="AB114" s="1">
        <v>100</v>
      </c>
      <c r="AC114" s="20">
        <v>1135983</v>
      </c>
      <c r="AD114" s="3" t="s">
        <v>448</v>
      </c>
      <c r="AE114" s="1" t="s">
        <v>241</v>
      </c>
      <c r="AF114" s="20">
        <v>1136636</v>
      </c>
      <c r="AG114" s="3" t="s">
        <v>501</v>
      </c>
      <c r="AI114" s="4">
        <v>1136675</v>
      </c>
      <c r="AJ114" s="3" t="s">
        <v>484</v>
      </c>
      <c r="AK114" s="1">
        <v>200</v>
      </c>
      <c r="AO114" s="1" t="s">
        <v>281</v>
      </c>
      <c r="AP114" s="12">
        <v>110</v>
      </c>
      <c r="AQ114" s="1">
        <v>200</v>
      </c>
      <c r="AR114" s="20">
        <v>1136986</v>
      </c>
      <c r="AS114" s="3" t="s">
        <v>489</v>
      </c>
      <c r="AY114" s="1" t="s">
        <v>0</v>
      </c>
      <c r="BB114" s="1" t="s">
        <v>0</v>
      </c>
    </row>
    <row r="115" spans="1:54" s="1" customFormat="1" x14ac:dyDescent="0.25">
      <c r="B115" s="20">
        <v>1018230</v>
      </c>
      <c r="C115" s="28" t="str">
        <f>IFERROR(IF($B115="","",INDEX([1]Portfolio!$F:$F,MATCH($B115+0,[1]Portfolio!$C:$C,0))),"")</f>
        <v/>
      </c>
      <c r="D115" s="12">
        <v>25</v>
      </c>
      <c r="F115" s="1">
        <v>90</v>
      </c>
      <c r="G115" s="1" t="s">
        <v>246</v>
      </c>
      <c r="H115" s="1" t="s">
        <v>248</v>
      </c>
      <c r="I115" s="1" t="s">
        <v>242</v>
      </c>
      <c r="K115" s="1" t="s">
        <v>0</v>
      </c>
      <c r="N115" s="28" t="s">
        <v>0</v>
      </c>
      <c r="W115" s="1" t="s">
        <v>0</v>
      </c>
      <c r="X115" s="1">
        <v>90</v>
      </c>
      <c r="Z115" s="1" t="s">
        <v>0</v>
      </c>
      <c r="AA115" s="12">
        <v>25</v>
      </c>
      <c r="AB115" s="1">
        <v>200</v>
      </c>
      <c r="AD115" s="1" t="s">
        <v>0</v>
      </c>
      <c r="AE115" s="1" t="s">
        <v>242</v>
      </c>
      <c r="AJ115" s="1" t="s">
        <v>0</v>
      </c>
      <c r="AK115" s="1">
        <v>90</v>
      </c>
      <c r="AO115" s="1" t="s">
        <v>0</v>
      </c>
      <c r="AP115" s="12">
        <v>25</v>
      </c>
      <c r="AQ115" s="1">
        <v>90</v>
      </c>
      <c r="AS115" s="1" t="s">
        <v>0</v>
      </c>
      <c r="AY115" s="1" t="s">
        <v>0</v>
      </c>
      <c r="BB115" s="1" t="s">
        <v>0</v>
      </c>
    </row>
    <row r="116" spans="1:54" s="1" customFormat="1" ht="25.2" x14ac:dyDescent="0.25">
      <c r="B116" s="20">
        <v>1018231</v>
      </c>
      <c r="C116" s="28" t="str">
        <f>IFERROR(IF($B116="","",INDEX([1]Portfolio!$F:$F,MATCH($B116+0,[1]Portfolio!$C:$C,0))),"")</f>
        <v/>
      </c>
      <c r="D116" s="12">
        <v>32</v>
      </c>
      <c r="E116" s="1">
        <v>25</v>
      </c>
      <c r="F116" s="1">
        <v>90</v>
      </c>
      <c r="G116" s="1" t="s">
        <v>246</v>
      </c>
      <c r="H116" s="1" t="s">
        <v>248</v>
      </c>
      <c r="I116" s="1" t="s">
        <v>242</v>
      </c>
      <c r="K116" s="1" t="s">
        <v>282</v>
      </c>
      <c r="M116" s="13">
        <v>1135757</v>
      </c>
      <c r="N116" s="3" t="s">
        <v>497</v>
      </c>
      <c r="O116" s="12"/>
      <c r="P116" s="12"/>
      <c r="Q116" s="12"/>
      <c r="R116" s="12"/>
      <c r="S116" s="12"/>
      <c r="T116" s="12"/>
      <c r="V116" s="20">
        <v>1018246</v>
      </c>
      <c r="W116" s="3" t="s">
        <v>457</v>
      </c>
      <c r="X116" s="1">
        <v>90</v>
      </c>
      <c r="Y116" s="20">
        <v>1018267</v>
      </c>
      <c r="Z116" s="3" t="s">
        <v>464</v>
      </c>
      <c r="AA116" s="12">
        <v>32</v>
      </c>
      <c r="AB116" s="1">
        <v>200</v>
      </c>
      <c r="AC116" s="13">
        <v>1135713</v>
      </c>
      <c r="AD116" s="3" t="s">
        <v>478</v>
      </c>
      <c r="AE116" s="1" t="s">
        <v>242</v>
      </c>
      <c r="AI116" s="4">
        <v>1136675</v>
      </c>
      <c r="AJ116" s="3" t="s">
        <v>484</v>
      </c>
      <c r="AK116" s="1">
        <v>90</v>
      </c>
      <c r="AL116" s="5" t="s">
        <v>298</v>
      </c>
      <c r="AM116" s="3" t="s">
        <v>299</v>
      </c>
      <c r="AO116" s="1" t="s">
        <v>282</v>
      </c>
      <c r="AP116" s="12">
        <v>32</v>
      </c>
      <c r="AQ116" s="1">
        <v>90</v>
      </c>
      <c r="AR116" s="20">
        <v>1136981</v>
      </c>
      <c r="AS116" s="3" t="s">
        <v>486</v>
      </c>
      <c r="AU116" s="13">
        <v>1135757</v>
      </c>
      <c r="AV116" s="3" t="s">
        <v>497</v>
      </c>
      <c r="AX116" s="13">
        <v>1135713</v>
      </c>
      <c r="AY116" s="3" t="s">
        <v>478</v>
      </c>
      <c r="BA116" s="13">
        <v>1135703</v>
      </c>
      <c r="BB116" s="3" t="s">
        <v>492</v>
      </c>
    </row>
    <row r="117" spans="1:54" s="1" customFormat="1" ht="25.2" x14ac:dyDescent="0.25">
      <c r="A117" s="1" t="s">
        <v>373</v>
      </c>
      <c r="B117" s="20">
        <v>1136727</v>
      </c>
      <c r="C117" s="28" t="str">
        <f>IFERROR(IF($B117="","",INDEX([1]Portfolio!$F:$F,MATCH($B117+0,[1]Portfolio!$C:$C,0))),"")</f>
        <v>USYSTEMS труба Varia Single PE-Xa 40x3,7/140 PN6 бухта 200м '1С</v>
      </c>
      <c r="D117" s="12">
        <v>40</v>
      </c>
      <c r="E117" s="1">
        <v>32</v>
      </c>
      <c r="F117" s="1">
        <v>140</v>
      </c>
      <c r="G117" s="1" t="s">
        <v>246</v>
      </c>
      <c r="H117" s="1" t="s">
        <v>248</v>
      </c>
      <c r="I117" s="1" t="s">
        <v>242</v>
      </c>
      <c r="K117" s="1" t="s">
        <v>283</v>
      </c>
      <c r="M117" s="38">
        <v>1136691</v>
      </c>
      <c r="N117" s="3" t="s">
        <v>548</v>
      </c>
      <c r="O117" s="12"/>
      <c r="P117" s="12"/>
      <c r="Q117" s="12"/>
      <c r="R117" s="12"/>
      <c r="S117" s="12"/>
      <c r="T117" s="12"/>
      <c r="V117" s="20">
        <v>1136693</v>
      </c>
      <c r="W117" s="3" t="s">
        <v>454</v>
      </c>
      <c r="X117" s="1">
        <v>140</v>
      </c>
      <c r="Y117" s="20">
        <v>1136988</v>
      </c>
      <c r="Z117" s="3" t="s">
        <v>462</v>
      </c>
      <c r="AA117" s="12">
        <v>40</v>
      </c>
      <c r="AB117" s="1">
        <v>200</v>
      </c>
      <c r="AC117" s="13">
        <v>1135714</v>
      </c>
      <c r="AD117" s="3" t="s">
        <v>480</v>
      </c>
      <c r="AE117" s="1" t="s">
        <v>242</v>
      </c>
      <c r="AI117" s="4">
        <v>1136675</v>
      </c>
      <c r="AJ117" s="3" t="s">
        <v>484</v>
      </c>
      <c r="AK117" s="1">
        <v>140</v>
      </c>
      <c r="AO117" s="1" t="s">
        <v>283</v>
      </c>
      <c r="AP117" s="12">
        <v>40</v>
      </c>
      <c r="AQ117" s="1">
        <v>140</v>
      </c>
      <c r="AR117" s="20">
        <v>1136982</v>
      </c>
      <c r="AS117" s="3" t="s">
        <v>487</v>
      </c>
      <c r="AU117" s="13">
        <v>1008732</v>
      </c>
      <c r="AV117" s="3" t="s">
        <v>320</v>
      </c>
      <c r="AX117" s="13">
        <v>1135714</v>
      </c>
      <c r="AY117" s="3" t="s">
        <v>480</v>
      </c>
      <c r="BA117" s="13">
        <v>1135704</v>
      </c>
      <c r="BB117" s="3" t="s">
        <v>494</v>
      </c>
    </row>
    <row r="118" spans="1:54" s="1" customFormat="1" ht="25.2" x14ac:dyDescent="0.25">
      <c r="B118" s="20">
        <v>1136728</v>
      </c>
      <c r="C118" s="28" t="str">
        <f>IFERROR(IF($B118="","",INDEX([1]Portfolio!$F:$F,MATCH($B118+0,[1]Portfolio!$C:$C,0))),"")</f>
        <v>USYSTEMS труба Varia Single PE-Xa 50x4,6/140 PN6 бухта 200м '1Ф</v>
      </c>
      <c r="D118" s="12">
        <v>50</v>
      </c>
      <c r="E118" s="1">
        <v>40</v>
      </c>
      <c r="F118" s="1">
        <v>140</v>
      </c>
      <c r="G118" s="1" t="s">
        <v>246</v>
      </c>
      <c r="H118" s="1" t="s">
        <v>248</v>
      </c>
      <c r="I118" s="1" t="s">
        <v>242</v>
      </c>
      <c r="K118" s="1" t="s">
        <v>284</v>
      </c>
      <c r="M118" s="13">
        <v>1008866</v>
      </c>
      <c r="N118" s="28" t="s">
        <v>450</v>
      </c>
      <c r="O118" s="12"/>
      <c r="P118" s="12"/>
      <c r="Q118" s="12"/>
      <c r="R118" s="12"/>
      <c r="S118" s="12"/>
      <c r="T118" s="12"/>
      <c r="V118" s="20">
        <v>1136693</v>
      </c>
      <c r="W118" s="3" t="s">
        <v>454</v>
      </c>
      <c r="X118" s="1">
        <v>140</v>
      </c>
      <c r="Y118" s="20">
        <v>1136988</v>
      </c>
      <c r="Z118" s="3" t="s">
        <v>462</v>
      </c>
      <c r="AA118" s="12">
        <v>50</v>
      </c>
      <c r="AB118" s="1">
        <v>200</v>
      </c>
      <c r="AC118" s="13">
        <v>1042866</v>
      </c>
      <c r="AD118" s="3" t="s">
        <v>481</v>
      </c>
      <c r="AE118" s="1" t="s">
        <v>242</v>
      </c>
      <c r="AI118" s="4">
        <v>1136675</v>
      </c>
      <c r="AJ118" s="3" t="s">
        <v>484</v>
      </c>
      <c r="AK118" s="1">
        <v>140</v>
      </c>
      <c r="AO118" s="1" t="s">
        <v>284</v>
      </c>
      <c r="AP118" s="12">
        <v>50</v>
      </c>
      <c r="AQ118" s="1">
        <v>140</v>
      </c>
      <c r="AR118" s="20">
        <v>1136982</v>
      </c>
      <c r="AS118" s="3" t="s">
        <v>487</v>
      </c>
      <c r="AU118" s="13">
        <v>1008866</v>
      </c>
      <c r="AV118" s="3" t="s">
        <v>321</v>
      </c>
      <c r="AX118" s="13">
        <v>1042866</v>
      </c>
      <c r="AY118" s="3" t="s">
        <v>481</v>
      </c>
      <c r="BA118" s="13">
        <v>1045489</v>
      </c>
      <c r="BB118" s="3" t="s">
        <v>495</v>
      </c>
    </row>
    <row r="119" spans="1:54" s="1" customFormat="1" ht="25.2" x14ac:dyDescent="0.25">
      <c r="B119" s="20">
        <v>1136729</v>
      </c>
      <c r="C119" s="28" t="str">
        <f>IFERROR(IF($B119="","",INDEX([1]Portfolio!$F:$F,MATCH($B119+0,[1]Portfolio!$C:$C,0))),"")</f>
        <v>USYSTEMS труба Varia Single PE-Xa 63x5,8/140 PN6 бухта 200м '1Ф</v>
      </c>
      <c r="D119" s="12">
        <v>63</v>
      </c>
      <c r="E119" s="1">
        <v>50</v>
      </c>
      <c r="F119" s="1">
        <v>140</v>
      </c>
      <c r="G119" s="1" t="s">
        <v>246</v>
      </c>
      <c r="H119" s="1" t="s">
        <v>248</v>
      </c>
      <c r="I119" s="1" t="s">
        <v>242</v>
      </c>
      <c r="K119" s="1" t="s">
        <v>285</v>
      </c>
      <c r="M119" s="13">
        <v>1008867</v>
      </c>
      <c r="N119" s="28" t="s">
        <v>451</v>
      </c>
      <c r="O119" s="12"/>
      <c r="P119" s="13">
        <v>1047026</v>
      </c>
      <c r="Q119" s="3" t="s">
        <v>397</v>
      </c>
      <c r="R119" s="12"/>
      <c r="S119" s="13">
        <v>1059399</v>
      </c>
      <c r="T119" s="3" t="s">
        <v>324</v>
      </c>
      <c r="V119" s="20">
        <v>1136693</v>
      </c>
      <c r="W119" s="3" t="s">
        <v>454</v>
      </c>
      <c r="X119" s="1">
        <v>140</v>
      </c>
      <c r="Y119" s="20">
        <v>1136988</v>
      </c>
      <c r="Z119" s="3" t="s">
        <v>462</v>
      </c>
      <c r="AA119" s="12">
        <v>63</v>
      </c>
      <c r="AB119" s="1">
        <v>200</v>
      </c>
      <c r="AC119" s="13">
        <v>1042865</v>
      </c>
      <c r="AD119" s="3" t="s">
        <v>482</v>
      </c>
      <c r="AE119" s="1" t="s">
        <v>242</v>
      </c>
      <c r="AI119" s="4">
        <v>1136675</v>
      </c>
      <c r="AJ119" s="3" t="s">
        <v>484</v>
      </c>
      <c r="AK119" s="1">
        <v>140</v>
      </c>
      <c r="AO119" s="1" t="s">
        <v>285</v>
      </c>
      <c r="AP119" s="12">
        <v>63</v>
      </c>
      <c r="AQ119" s="1">
        <v>140</v>
      </c>
      <c r="AR119" s="20">
        <v>1136984</v>
      </c>
      <c r="AS119" s="3" t="s">
        <v>488</v>
      </c>
      <c r="AU119" s="13">
        <v>1008867</v>
      </c>
      <c r="AV119" s="3" t="s">
        <v>322</v>
      </c>
      <c r="AX119" s="13">
        <v>1042865</v>
      </c>
      <c r="AY119" s="3" t="s">
        <v>482</v>
      </c>
      <c r="BA119" s="13">
        <v>1045490</v>
      </c>
      <c r="BB119" s="3" t="s">
        <v>310</v>
      </c>
    </row>
    <row r="120" spans="1:54" s="1" customFormat="1" ht="27.6" x14ac:dyDescent="0.25">
      <c r="B120" s="20">
        <v>1136730</v>
      </c>
      <c r="C120" s="28" t="str">
        <f>IFERROR(IF($B120="","",INDEX([1]Portfolio!$F:$F,MATCH($B120+0,[1]Portfolio!$C:$C,0))),"")</f>
        <v>USYSTEMS труба Varia Single PE-Xa 75x6,8/175 PN6 бухта 200м '1Ф</v>
      </c>
      <c r="D120" s="12">
        <v>75</v>
      </c>
      <c r="E120" s="1">
        <v>65</v>
      </c>
      <c r="F120" s="1">
        <v>175</v>
      </c>
      <c r="G120" s="1" t="s">
        <v>246</v>
      </c>
      <c r="H120" s="1" t="s">
        <v>248</v>
      </c>
      <c r="I120" s="1" t="s">
        <v>242</v>
      </c>
      <c r="K120" s="1" t="s">
        <v>286</v>
      </c>
      <c r="M120" s="14">
        <v>1085074</v>
      </c>
      <c r="N120" s="28" t="s">
        <v>452</v>
      </c>
      <c r="O120" s="12"/>
      <c r="P120" s="14">
        <v>1085079</v>
      </c>
      <c r="Q120" s="3" t="s">
        <v>394</v>
      </c>
      <c r="R120" s="12"/>
      <c r="S120" s="13">
        <v>1059399</v>
      </c>
      <c r="T120" s="3" t="s">
        <v>324</v>
      </c>
      <c r="V120" s="20">
        <v>1136694</v>
      </c>
      <c r="W120" s="3" t="s">
        <v>455</v>
      </c>
      <c r="X120" s="1">
        <v>175</v>
      </c>
      <c r="Y120" s="20">
        <v>1136989</v>
      </c>
      <c r="Z120" s="3" t="s">
        <v>461</v>
      </c>
      <c r="AA120" s="12">
        <v>75</v>
      </c>
      <c r="AB120" s="1">
        <v>200</v>
      </c>
      <c r="AC120" s="14">
        <v>1085084</v>
      </c>
      <c r="AD120" s="3" t="s">
        <v>483</v>
      </c>
      <c r="AE120" s="1" t="s">
        <v>242</v>
      </c>
      <c r="AF120" s="20">
        <v>1029144</v>
      </c>
      <c r="AG120" s="3" t="s">
        <v>294</v>
      </c>
      <c r="AI120" s="4">
        <v>1136675</v>
      </c>
      <c r="AJ120" s="3" t="s">
        <v>484</v>
      </c>
      <c r="AK120" s="1">
        <v>175</v>
      </c>
      <c r="AO120" s="1" t="s">
        <v>286</v>
      </c>
      <c r="AP120" s="12">
        <v>75</v>
      </c>
      <c r="AQ120" s="1">
        <v>175</v>
      </c>
      <c r="AR120" s="13">
        <v>1136985</v>
      </c>
      <c r="AS120" s="3" t="s">
        <v>491</v>
      </c>
      <c r="AU120" s="14">
        <v>1085074</v>
      </c>
      <c r="AV120" s="3" t="s">
        <v>323</v>
      </c>
      <c r="AX120" s="14">
        <v>1085084</v>
      </c>
      <c r="AY120" s="3" t="s">
        <v>483</v>
      </c>
      <c r="BA120" s="14">
        <v>1085087</v>
      </c>
      <c r="BB120" s="3" t="s">
        <v>496</v>
      </c>
    </row>
    <row r="121" spans="1:54" s="1" customFormat="1" ht="27.6" x14ac:dyDescent="0.25">
      <c r="B121" s="20">
        <v>1136731</v>
      </c>
      <c r="C121" s="28" t="str">
        <f>IFERROR(IF($B121="","",INDEX([1]Portfolio!$F:$F,MATCH($B121+0,[1]Portfolio!$C:$C,0))),"")</f>
        <v>USYSTEMS труба Varia Single PE-Xa 90x8,2/175 PN6 бухта 100м '1Ф</v>
      </c>
      <c r="D121" s="12">
        <v>90</v>
      </c>
      <c r="E121" s="1">
        <v>80</v>
      </c>
      <c r="F121" s="1">
        <v>175</v>
      </c>
      <c r="G121" s="1" t="s">
        <v>246</v>
      </c>
      <c r="H121" s="1" t="s">
        <v>248</v>
      </c>
      <c r="I121" s="1" t="s">
        <v>242</v>
      </c>
      <c r="K121" s="1" t="s">
        <v>287</v>
      </c>
      <c r="M121" s="20">
        <v>1135634</v>
      </c>
      <c r="N121" s="28" t="s">
        <v>446</v>
      </c>
      <c r="O121" s="12"/>
      <c r="P121" s="20">
        <v>1047015</v>
      </c>
      <c r="Q121" s="3" t="s">
        <v>395</v>
      </c>
      <c r="R121" s="12"/>
      <c r="S121" s="20">
        <v>1029129</v>
      </c>
      <c r="T121" s="3" t="s">
        <v>188</v>
      </c>
      <c r="V121" s="20">
        <v>1136694</v>
      </c>
      <c r="W121" s="3" t="s">
        <v>455</v>
      </c>
      <c r="X121" s="1">
        <v>175</v>
      </c>
      <c r="Y121" s="20">
        <v>1136989</v>
      </c>
      <c r="Z121" s="3" t="s">
        <v>461</v>
      </c>
      <c r="AA121" s="12">
        <v>90</v>
      </c>
      <c r="AB121" s="1">
        <v>100</v>
      </c>
      <c r="AC121" s="20">
        <v>1135990</v>
      </c>
      <c r="AD121" s="3" t="s">
        <v>475</v>
      </c>
      <c r="AE121" s="1" t="s">
        <v>242</v>
      </c>
      <c r="AF121" s="20">
        <v>1029145</v>
      </c>
      <c r="AG121" s="3" t="s">
        <v>295</v>
      </c>
      <c r="AI121" s="4">
        <v>1136675</v>
      </c>
      <c r="AJ121" s="3" t="s">
        <v>484</v>
      </c>
      <c r="AK121" s="1">
        <v>175</v>
      </c>
      <c r="AO121" s="1" t="s">
        <v>287</v>
      </c>
      <c r="AP121" s="12">
        <v>90</v>
      </c>
      <c r="AQ121" s="1">
        <v>175</v>
      </c>
      <c r="AR121" s="20">
        <v>1136986</v>
      </c>
      <c r="AS121" s="3" t="s">
        <v>489</v>
      </c>
      <c r="AY121" s="1" t="s">
        <v>0</v>
      </c>
      <c r="BB121" s="1" t="s">
        <v>0</v>
      </c>
    </row>
    <row r="122" spans="1:54" s="1" customFormat="1" ht="27.6" x14ac:dyDescent="0.25">
      <c r="B122" s="20">
        <v>1136732</v>
      </c>
      <c r="C122" s="28" t="str">
        <f>IFERROR(IF($B122="","",INDEX([1]Portfolio!$F:$F,MATCH($B122+0,[1]Portfolio!$C:$C,0))),"")</f>
        <v>USYSTEMS труба Varia Single PE-Xa 110x10,0/175 PN6 бухта 100м '1Ф</v>
      </c>
      <c r="D122" s="12">
        <v>110</v>
      </c>
      <c r="E122" s="1">
        <v>90</v>
      </c>
      <c r="F122" s="1">
        <v>175</v>
      </c>
      <c r="G122" s="1" t="s">
        <v>246</v>
      </c>
      <c r="H122" s="1" t="s">
        <v>248</v>
      </c>
      <c r="I122" s="1" t="s">
        <v>242</v>
      </c>
      <c r="K122" s="1" t="s">
        <v>288</v>
      </c>
      <c r="M122" s="20">
        <v>1135635</v>
      </c>
      <c r="N122" s="28" t="s">
        <v>447</v>
      </c>
      <c r="O122" s="12"/>
      <c r="P122" s="20">
        <v>1047016</v>
      </c>
      <c r="Q122" s="3" t="s">
        <v>396</v>
      </c>
      <c r="R122" s="12"/>
      <c r="S122" s="20">
        <v>1029130</v>
      </c>
      <c r="T122" s="3" t="s">
        <v>190</v>
      </c>
      <c r="V122" s="20">
        <v>1136694</v>
      </c>
      <c r="W122" s="3" t="s">
        <v>455</v>
      </c>
      <c r="X122" s="1">
        <v>175</v>
      </c>
      <c r="Y122" s="20">
        <v>1136989</v>
      </c>
      <c r="Z122" s="3" t="s">
        <v>461</v>
      </c>
      <c r="AA122" s="12">
        <v>110</v>
      </c>
      <c r="AB122" s="1">
        <v>100</v>
      </c>
      <c r="AC122" s="20">
        <v>1135991</v>
      </c>
      <c r="AD122" s="3" t="s">
        <v>476</v>
      </c>
      <c r="AE122" s="1" t="s">
        <v>242</v>
      </c>
      <c r="AF122" s="20">
        <v>1029145</v>
      </c>
      <c r="AG122" s="3" t="s">
        <v>295</v>
      </c>
      <c r="AI122" s="4">
        <v>1136675</v>
      </c>
      <c r="AJ122" s="3" t="s">
        <v>484</v>
      </c>
      <c r="AK122" s="1">
        <v>175</v>
      </c>
      <c r="AO122" s="1" t="s">
        <v>288</v>
      </c>
      <c r="AP122" s="12">
        <v>110</v>
      </c>
      <c r="AQ122" s="1">
        <v>175</v>
      </c>
      <c r="AR122" s="20">
        <v>1136986</v>
      </c>
      <c r="AS122" s="3" t="s">
        <v>489</v>
      </c>
      <c r="AY122" s="1" t="s">
        <v>0</v>
      </c>
      <c r="BB122" s="1" t="s">
        <v>0</v>
      </c>
    </row>
    <row r="123" spans="1:54" s="29" customFormat="1" ht="27.6" customHeight="1" x14ac:dyDescent="0.25">
      <c r="A123" s="29" t="s">
        <v>524</v>
      </c>
      <c r="B123" s="30">
        <v>1136734</v>
      </c>
      <c r="C123" s="33" t="str">
        <f>IFERROR(IF($B123="","",INDEX([1]Portfolio!$F:$F,MATCH($B123+0,[1]Portfolio!$C:$C,0))),"")</f>
        <v>USYSTEMS труба Varia Twin PE-Xa 2x25x2,3/140 PN6 бухта 200м '1Ф</v>
      </c>
      <c r="D123" s="32">
        <v>25</v>
      </c>
      <c r="E123" s="29">
        <v>20</v>
      </c>
      <c r="F123" s="29">
        <v>140</v>
      </c>
      <c r="G123" s="29" t="s">
        <v>246</v>
      </c>
      <c r="H123" s="29" t="s">
        <v>247</v>
      </c>
      <c r="I123" s="29" t="s">
        <v>242</v>
      </c>
      <c r="K123" s="29" t="s">
        <v>525</v>
      </c>
      <c r="M123" s="34">
        <v>1135756</v>
      </c>
      <c r="N123" s="31" t="s">
        <v>498</v>
      </c>
      <c r="V123" s="30">
        <v>1136696</v>
      </c>
      <c r="W123" s="31" t="s">
        <v>458</v>
      </c>
      <c r="X123" s="29">
        <v>140</v>
      </c>
      <c r="Y123" s="30">
        <v>1136988</v>
      </c>
      <c r="Z123" s="31" t="s">
        <v>462</v>
      </c>
      <c r="AA123" s="32">
        <v>25</v>
      </c>
      <c r="AB123" s="29">
        <v>200</v>
      </c>
      <c r="AC123" s="39">
        <v>1135712</v>
      </c>
      <c r="AD123" s="31" t="s">
        <v>479</v>
      </c>
      <c r="AE123" s="29" t="s">
        <v>242</v>
      </c>
      <c r="AI123" s="35">
        <v>1136675</v>
      </c>
      <c r="AJ123" s="31" t="s">
        <v>484</v>
      </c>
      <c r="AK123" s="29">
        <v>140</v>
      </c>
      <c r="AO123" s="29" t="s">
        <v>525</v>
      </c>
      <c r="AP123" s="32">
        <v>25</v>
      </c>
      <c r="AQ123" s="29">
        <v>140</v>
      </c>
      <c r="AR123" s="30">
        <v>1136981</v>
      </c>
      <c r="AS123" s="31" t="s">
        <v>486</v>
      </c>
      <c r="AU123" s="39" t="s">
        <v>509</v>
      </c>
      <c r="AV123" s="31" t="s">
        <v>498</v>
      </c>
      <c r="AX123" s="39">
        <v>1135712</v>
      </c>
      <c r="AY123" s="31" t="s">
        <v>479</v>
      </c>
      <c r="BA123" s="39">
        <v>1135702</v>
      </c>
      <c r="BB123" s="31" t="s">
        <v>493</v>
      </c>
    </row>
    <row r="124" spans="1:54" s="1" customFormat="1" ht="25.2" x14ac:dyDescent="0.25">
      <c r="A124" s="1" t="s">
        <v>374</v>
      </c>
      <c r="B124" s="20">
        <v>1136735</v>
      </c>
      <c r="C124" s="28" t="str">
        <f>IFERROR(IF($B124="","",INDEX([1]Portfolio!$F:$F,MATCH($B124+0,[1]Portfolio!$C:$C,0))),"")</f>
        <v>USYSTEMS труба Varia Twin PE-Xa 2x32x2,9/140 PN6 бухта 200м '1Ф</v>
      </c>
      <c r="D124" s="12">
        <v>32</v>
      </c>
      <c r="E124" s="1">
        <v>25</v>
      </c>
      <c r="F124" s="1">
        <v>140</v>
      </c>
      <c r="G124" s="1" t="s">
        <v>246</v>
      </c>
      <c r="H124" s="1" t="s">
        <v>247</v>
      </c>
      <c r="I124" s="1" t="s">
        <v>242</v>
      </c>
      <c r="K124" s="1" t="s">
        <v>289</v>
      </c>
      <c r="M124" s="13">
        <v>1135757</v>
      </c>
      <c r="N124" s="3" t="s">
        <v>497</v>
      </c>
      <c r="O124" s="12"/>
      <c r="P124" s="12"/>
      <c r="Q124" s="12"/>
      <c r="R124" s="12"/>
      <c r="S124" s="12"/>
      <c r="T124" s="12"/>
      <c r="V124" s="20">
        <v>1136696</v>
      </c>
      <c r="W124" s="3" t="s">
        <v>458</v>
      </c>
      <c r="X124" s="1">
        <v>140</v>
      </c>
      <c r="Y124" s="20">
        <v>1136988</v>
      </c>
      <c r="Z124" s="3" t="s">
        <v>462</v>
      </c>
      <c r="AA124" s="12">
        <v>32</v>
      </c>
      <c r="AB124" s="1">
        <v>200</v>
      </c>
      <c r="AC124" s="13">
        <v>1135713</v>
      </c>
      <c r="AD124" s="3" t="s">
        <v>478</v>
      </c>
      <c r="AE124" s="1" t="s">
        <v>242</v>
      </c>
      <c r="AI124" s="4">
        <v>1136675</v>
      </c>
      <c r="AJ124" s="3" t="s">
        <v>484</v>
      </c>
      <c r="AK124" s="1">
        <v>140</v>
      </c>
      <c r="AO124" s="1" t="s">
        <v>289</v>
      </c>
      <c r="AP124" s="12">
        <v>32</v>
      </c>
      <c r="AQ124" s="1">
        <v>140</v>
      </c>
      <c r="AR124" s="20">
        <v>1136981</v>
      </c>
      <c r="AS124" s="3" t="s">
        <v>486</v>
      </c>
      <c r="AU124" s="13">
        <v>1135757</v>
      </c>
      <c r="AV124" s="3" t="s">
        <v>497</v>
      </c>
      <c r="AX124" s="13">
        <v>1135713</v>
      </c>
      <c r="AY124" s="3" t="s">
        <v>478</v>
      </c>
      <c r="BA124" s="13">
        <v>1135703</v>
      </c>
      <c r="BB124" s="3" t="s">
        <v>492</v>
      </c>
    </row>
    <row r="125" spans="1:54" s="1" customFormat="1" ht="25.2" x14ac:dyDescent="0.25">
      <c r="A125" s="1" t="s">
        <v>375</v>
      </c>
      <c r="B125" s="20">
        <v>1136736</v>
      </c>
      <c r="C125" s="28" t="str">
        <f>IFERROR(IF($B125="","",INDEX([1]Portfolio!$F:$F,MATCH($B125+0,[1]Portfolio!$C:$C,0))),"")</f>
        <v>USYSTEMS труба Varia Twin PE-Xa 2x40x3,7/140 PN6 бухта 200м '1Ф</v>
      </c>
      <c r="D125" s="12">
        <v>40</v>
      </c>
      <c r="E125" s="1">
        <v>32</v>
      </c>
      <c r="F125" s="1">
        <v>140</v>
      </c>
      <c r="G125" s="1" t="s">
        <v>246</v>
      </c>
      <c r="H125" s="1" t="s">
        <v>247</v>
      </c>
      <c r="I125" s="1" t="s">
        <v>242</v>
      </c>
      <c r="K125" s="1" t="s">
        <v>290</v>
      </c>
      <c r="M125" s="38">
        <v>1136691</v>
      </c>
      <c r="N125" s="3" t="s">
        <v>548</v>
      </c>
      <c r="O125" s="12"/>
      <c r="P125" s="12"/>
      <c r="Q125" s="12"/>
      <c r="R125" s="12"/>
      <c r="S125" s="12"/>
      <c r="T125" s="12"/>
      <c r="V125" s="20">
        <v>1136696</v>
      </c>
      <c r="W125" s="3" t="s">
        <v>458</v>
      </c>
      <c r="X125" s="1">
        <v>140</v>
      </c>
      <c r="Y125" s="20">
        <v>1136988</v>
      </c>
      <c r="Z125" s="3" t="s">
        <v>462</v>
      </c>
      <c r="AA125" s="12">
        <v>40</v>
      </c>
      <c r="AB125" s="1">
        <v>200</v>
      </c>
      <c r="AC125" s="13">
        <v>1135714</v>
      </c>
      <c r="AD125" s="3" t="s">
        <v>480</v>
      </c>
      <c r="AE125" s="1" t="s">
        <v>242</v>
      </c>
      <c r="AI125" s="4">
        <v>1136675</v>
      </c>
      <c r="AJ125" s="3" t="s">
        <v>484</v>
      </c>
      <c r="AK125" s="1">
        <v>140</v>
      </c>
      <c r="AO125" s="1" t="s">
        <v>290</v>
      </c>
      <c r="AP125" s="12">
        <v>40</v>
      </c>
      <c r="AQ125" s="1">
        <v>140</v>
      </c>
      <c r="AR125" s="20">
        <v>1136982</v>
      </c>
      <c r="AS125" s="3" t="s">
        <v>487</v>
      </c>
      <c r="AU125" s="13">
        <v>1008732</v>
      </c>
      <c r="AV125" s="3" t="s">
        <v>320</v>
      </c>
      <c r="AX125" s="13">
        <v>1135714</v>
      </c>
      <c r="AY125" s="3" t="s">
        <v>480</v>
      </c>
      <c r="BA125" s="13">
        <v>1135704</v>
      </c>
      <c r="BB125" s="3" t="s">
        <v>494</v>
      </c>
    </row>
    <row r="126" spans="1:54" s="1" customFormat="1" ht="25.2" x14ac:dyDescent="0.25">
      <c r="B126" s="20">
        <v>1136737</v>
      </c>
      <c r="C126" s="28" t="str">
        <f>IFERROR(IF($B126="","",INDEX([1]Portfolio!$F:$F,MATCH($B126+0,[1]Portfolio!$C:$C,0))),"")</f>
        <v>USYSTEMS труба Varia Twin PE-Xa 2x50x4,6/175 PN6 бухта 200м '1Ф</v>
      </c>
      <c r="D126" s="12">
        <v>50</v>
      </c>
      <c r="E126" s="1">
        <v>40</v>
      </c>
      <c r="F126" s="1">
        <v>175</v>
      </c>
      <c r="G126" s="1" t="s">
        <v>246</v>
      </c>
      <c r="H126" s="1" t="s">
        <v>247</v>
      </c>
      <c r="I126" s="1" t="s">
        <v>242</v>
      </c>
      <c r="K126" s="1" t="s">
        <v>291</v>
      </c>
      <c r="M126" s="13">
        <v>1008866</v>
      </c>
      <c r="N126" s="28" t="s">
        <v>450</v>
      </c>
      <c r="O126" s="12"/>
      <c r="P126" s="12"/>
      <c r="Q126" s="12"/>
      <c r="R126" s="12"/>
      <c r="S126" s="12"/>
      <c r="T126" s="12"/>
      <c r="V126" s="20">
        <v>1136697</v>
      </c>
      <c r="W126" s="3" t="s">
        <v>453</v>
      </c>
      <c r="X126" s="1">
        <v>175</v>
      </c>
      <c r="Y126" s="20">
        <v>1136989</v>
      </c>
      <c r="Z126" s="3" t="s">
        <v>461</v>
      </c>
      <c r="AA126" s="12">
        <v>50</v>
      </c>
      <c r="AB126" s="1">
        <v>200</v>
      </c>
      <c r="AC126" s="13">
        <v>1042866</v>
      </c>
      <c r="AD126" s="3" t="s">
        <v>481</v>
      </c>
      <c r="AE126" s="1" t="s">
        <v>242</v>
      </c>
      <c r="AI126" s="4">
        <v>1136675</v>
      </c>
      <c r="AJ126" s="3" t="s">
        <v>484</v>
      </c>
      <c r="AK126" s="1">
        <v>175</v>
      </c>
      <c r="AO126" s="1" t="s">
        <v>291</v>
      </c>
      <c r="AP126" s="12">
        <v>50</v>
      </c>
      <c r="AQ126" s="1">
        <v>175</v>
      </c>
      <c r="AR126" s="20">
        <v>1136982</v>
      </c>
      <c r="AS126" s="3" t="s">
        <v>487</v>
      </c>
      <c r="AU126" s="13">
        <v>1008866</v>
      </c>
      <c r="AV126" s="3" t="s">
        <v>321</v>
      </c>
      <c r="AX126" s="13">
        <v>1042866</v>
      </c>
      <c r="AY126" s="3" t="s">
        <v>481</v>
      </c>
      <c r="BA126" s="13">
        <v>1045489</v>
      </c>
      <c r="BB126" s="3" t="s">
        <v>495</v>
      </c>
    </row>
    <row r="127" spans="1:54" s="29" customFormat="1" ht="24.6" customHeight="1" x14ac:dyDescent="0.25">
      <c r="A127" s="29" t="s">
        <v>533</v>
      </c>
      <c r="B127" s="30">
        <v>1136738</v>
      </c>
      <c r="C127" s="33" t="s">
        <v>529</v>
      </c>
      <c r="D127" s="32">
        <v>25</v>
      </c>
      <c r="E127" s="29">
        <v>20</v>
      </c>
      <c r="F127" s="29">
        <v>140</v>
      </c>
      <c r="G127" s="29" t="s">
        <v>246</v>
      </c>
      <c r="H127" s="29" t="s">
        <v>247</v>
      </c>
      <c r="I127" s="29" t="s">
        <v>241</v>
      </c>
      <c r="K127" s="29" t="s">
        <v>531</v>
      </c>
      <c r="M127" s="34">
        <v>1135756</v>
      </c>
      <c r="N127" s="31" t="s">
        <v>498</v>
      </c>
      <c r="O127" s="32"/>
      <c r="P127" s="32"/>
      <c r="Q127" s="32"/>
      <c r="R127" s="32"/>
      <c r="S127" s="32"/>
      <c r="T127" s="32"/>
      <c r="V127" s="30">
        <v>1136696</v>
      </c>
      <c r="W127" s="31" t="s">
        <v>458</v>
      </c>
      <c r="X127" s="29">
        <v>140</v>
      </c>
      <c r="Y127" s="30">
        <v>1136988</v>
      </c>
      <c r="Z127" s="31" t="s">
        <v>462</v>
      </c>
      <c r="AA127" s="32">
        <v>25</v>
      </c>
      <c r="AB127" s="29">
        <v>200</v>
      </c>
      <c r="AC127" s="39">
        <v>1135712</v>
      </c>
      <c r="AD127" s="31" t="s">
        <v>479</v>
      </c>
      <c r="AE127" s="29" t="s">
        <v>241</v>
      </c>
      <c r="AI127" s="35">
        <v>1136675</v>
      </c>
      <c r="AJ127" s="31" t="s">
        <v>484</v>
      </c>
      <c r="AK127" s="29">
        <v>140</v>
      </c>
      <c r="AO127" s="29" t="s">
        <v>531</v>
      </c>
      <c r="AP127" s="32">
        <v>25</v>
      </c>
      <c r="AQ127" s="29">
        <v>140</v>
      </c>
      <c r="AR127" s="30">
        <v>1136981</v>
      </c>
      <c r="AS127" s="31" t="s">
        <v>486</v>
      </c>
      <c r="AU127" s="34">
        <v>1135756</v>
      </c>
      <c r="AV127" s="31" t="s">
        <v>498</v>
      </c>
      <c r="AX127" s="34">
        <v>1135712</v>
      </c>
      <c r="AY127" s="31" t="s">
        <v>479</v>
      </c>
      <c r="BA127" s="34">
        <v>1135702</v>
      </c>
      <c r="BB127" s="31" t="s">
        <v>493</v>
      </c>
    </row>
    <row r="128" spans="1:54" s="1" customFormat="1" ht="24.6" customHeight="1" x14ac:dyDescent="0.25">
      <c r="A128" s="1" t="s">
        <v>534</v>
      </c>
      <c r="B128" s="30">
        <v>1136739</v>
      </c>
      <c r="C128" s="28" t="s">
        <v>530</v>
      </c>
      <c r="D128" s="12">
        <v>32</v>
      </c>
      <c r="E128" s="1">
        <v>25</v>
      </c>
      <c r="F128" s="29">
        <v>140</v>
      </c>
      <c r="G128" s="29" t="s">
        <v>246</v>
      </c>
      <c r="H128" s="29" t="s">
        <v>247</v>
      </c>
      <c r="I128" s="1" t="s">
        <v>241</v>
      </c>
      <c r="K128" s="1" t="s">
        <v>532</v>
      </c>
      <c r="M128" s="13">
        <v>1135757</v>
      </c>
      <c r="N128" s="3" t="s">
        <v>497</v>
      </c>
      <c r="O128" s="12"/>
      <c r="P128" s="12"/>
      <c r="Q128" s="12"/>
      <c r="R128" s="12"/>
      <c r="S128" s="12"/>
      <c r="T128" s="12"/>
      <c r="V128" s="30">
        <v>1136696</v>
      </c>
      <c r="W128" s="31" t="s">
        <v>458</v>
      </c>
      <c r="X128" s="1">
        <v>140</v>
      </c>
      <c r="Y128" s="30">
        <v>1136988</v>
      </c>
      <c r="Z128" s="31" t="s">
        <v>462</v>
      </c>
      <c r="AA128" s="12">
        <v>32</v>
      </c>
      <c r="AB128" s="1">
        <v>200</v>
      </c>
      <c r="AC128" s="13">
        <v>1135713</v>
      </c>
      <c r="AD128" s="3" t="s">
        <v>478</v>
      </c>
      <c r="AE128" s="1" t="s">
        <v>241</v>
      </c>
      <c r="AI128" s="4">
        <v>1136675</v>
      </c>
      <c r="AJ128" s="3" t="s">
        <v>484</v>
      </c>
      <c r="AK128" s="29">
        <v>140</v>
      </c>
      <c r="AO128" s="1" t="s">
        <v>532</v>
      </c>
      <c r="AP128" s="12">
        <v>32</v>
      </c>
      <c r="AQ128" s="1">
        <v>140</v>
      </c>
      <c r="AR128" s="30">
        <v>1136981</v>
      </c>
      <c r="AS128" s="31" t="s">
        <v>486</v>
      </c>
      <c r="AU128" s="34">
        <v>1135757</v>
      </c>
      <c r="AV128" s="31" t="s">
        <v>497</v>
      </c>
      <c r="AX128" s="34">
        <v>1135713</v>
      </c>
      <c r="AY128" s="31" t="s">
        <v>478</v>
      </c>
      <c r="BA128" s="34">
        <v>1135703</v>
      </c>
      <c r="BB128" s="31" t="s">
        <v>492</v>
      </c>
    </row>
    <row r="129" spans="2:45" s="1" customFormat="1" ht="27.6" x14ac:dyDescent="0.25">
      <c r="B129" s="4">
        <v>1136733</v>
      </c>
      <c r="C129" s="28" t="str">
        <f>IFERROR(IF($B129="","",INDEX([1]Portfolio!$F:$F,MATCH($B129+0,[1]Portfolio!$C:$C,0))),"")</f>
        <v>USYSTEMS труба Varia Single PE-Xa 125x11,4/200 PN6 бухта 120м '1Ф</v>
      </c>
      <c r="D129" s="12">
        <v>125</v>
      </c>
      <c r="E129" s="1">
        <v>100</v>
      </c>
      <c r="F129" s="1">
        <v>250</v>
      </c>
      <c r="G129" s="1" t="s">
        <v>245</v>
      </c>
      <c r="H129" s="1" t="s">
        <v>248</v>
      </c>
      <c r="I129" s="1" t="s">
        <v>242</v>
      </c>
      <c r="K129" s="1" t="s">
        <v>292</v>
      </c>
      <c r="M129" s="4">
        <v>1135636</v>
      </c>
      <c r="N129" s="28" t="s">
        <v>449</v>
      </c>
      <c r="O129" s="12"/>
      <c r="P129" s="12"/>
      <c r="Q129" s="12"/>
      <c r="R129" s="12"/>
      <c r="S129" s="4">
        <v>1078370</v>
      </c>
      <c r="T129" s="3" t="s">
        <v>178</v>
      </c>
      <c r="V129" s="4">
        <v>1083869</v>
      </c>
      <c r="W129" s="3" t="s">
        <v>459</v>
      </c>
      <c r="X129" s="1">
        <v>250</v>
      </c>
      <c r="Y129" s="4">
        <v>1083871</v>
      </c>
      <c r="Z129" s="3" t="s">
        <v>463</v>
      </c>
      <c r="AA129" s="12">
        <v>125</v>
      </c>
      <c r="AB129" s="1">
        <v>80</v>
      </c>
      <c r="AC129" s="4">
        <v>1135992</v>
      </c>
      <c r="AD129" s="3" t="s">
        <v>477</v>
      </c>
      <c r="AE129" s="1" t="s">
        <v>242</v>
      </c>
      <c r="AI129" s="4">
        <v>1083872</v>
      </c>
      <c r="AJ129" s="3" t="s">
        <v>485</v>
      </c>
      <c r="AK129" s="1">
        <v>250</v>
      </c>
      <c r="AO129" s="1" t="s">
        <v>292</v>
      </c>
      <c r="AP129" s="12">
        <v>125</v>
      </c>
      <c r="AQ129" s="1">
        <v>250</v>
      </c>
      <c r="AR129" s="4">
        <v>1136987</v>
      </c>
      <c r="AS129" s="3" t="s">
        <v>490</v>
      </c>
    </row>
    <row r="130" spans="2:45" s="1" customFormat="1" ht="27.6" x14ac:dyDescent="0.25">
      <c r="B130" s="4">
        <v>1136733</v>
      </c>
      <c r="C130" s="28" t="str">
        <f>IFERROR(IF($B130="","",INDEX([1]Portfolio!$F:$F,MATCH($B130+0,[1]Portfolio!$C:$C,0))),"")</f>
        <v>USYSTEMS труба Varia Single PE-Xa 125x11,4/200 PN6 бухта 120м '1Ф</v>
      </c>
      <c r="D130" s="12">
        <v>125</v>
      </c>
      <c r="E130" s="1">
        <v>100</v>
      </c>
      <c r="F130" s="1">
        <v>200</v>
      </c>
      <c r="G130" s="1" t="s">
        <v>246</v>
      </c>
      <c r="H130" s="1" t="s">
        <v>248</v>
      </c>
      <c r="I130" s="1" t="s">
        <v>242</v>
      </c>
      <c r="K130" s="1" t="s">
        <v>293</v>
      </c>
      <c r="M130" s="4">
        <v>1135636</v>
      </c>
      <c r="N130" s="28" t="s">
        <v>449</v>
      </c>
      <c r="O130" s="12"/>
      <c r="P130" s="12"/>
      <c r="Q130" s="12"/>
      <c r="R130" s="12"/>
      <c r="S130" s="4">
        <v>1078370</v>
      </c>
      <c r="T130" s="3" t="s">
        <v>178</v>
      </c>
      <c r="V130" s="4">
        <v>1136695</v>
      </c>
      <c r="W130" s="3" t="s">
        <v>460</v>
      </c>
      <c r="X130" s="1">
        <v>200</v>
      </c>
      <c r="Y130" s="20">
        <v>1136989</v>
      </c>
      <c r="Z130" s="3" t="s">
        <v>461</v>
      </c>
      <c r="AA130" s="12">
        <v>125</v>
      </c>
      <c r="AB130" s="1">
        <v>80</v>
      </c>
      <c r="AC130" s="4">
        <v>1135992</v>
      </c>
      <c r="AD130" s="3" t="s">
        <v>477</v>
      </c>
      <c r="AE130" s="1" t="s">
        <v>242</v>
      </c>
      <c r="AI130" s="4">
        <v>1136675</v>
      </c>
      <c r="AJ130" s="3" t="s">
        <v>484</v>
      </c>
      <c r="AK130" s="1">
        <v>200</v>
      </c>
      <c r="AO130" s="1" t="s">
        <v>293</v>
      </c>
      <c r="AP130" s="12">
        <v>125</v>
      </c>
      <c r="AQ130" s="1">
        <v>200</v>
      </c>
      <c r="AR130" s="4">
        <v>1136987</v>
      </c>
      <c r="AS130" s="3" t="s">
        <v>490</v>
      </c>
    </row>
    <row r="131" spans="2:45" s="18" customFormat="1" x14ac:dyDescent="0.25"/>
    <row r="132" spans="2:45" ht="15" x14ac:dyDescent="0.25">
      <c r="E132" s="17"/>
      <c r="F132" s="17"/>
      <c r="G132" s="19" t="s">
        <v>244</v>
      </c>
      <c r="H132" s="19" t="s">
        <v>248</v>
      </c>
      <c r="I132" s="19" t="s">
        <v>242</v>
      </c>
      <c r="J132" s="27" t="str">
        <f>TEXT("Wipex","")</f>
        <v>Wipex</v>
      </c>
      <c r="K132" s="19" t="s">
        <v>305</v>
      </c>
      <c r="AE132" s="1"/>
    </row>
    <row r="133" spans="2:45" ht="15" x14ac:dyDescent="0.25">
      <c r="E133" s="17"/>
      <c r="F133" s="17"/>
      <c r="G133" s="19" t="s">
        <v>245</v>
      </c>
      <c r="H133" s="19" t="s">
        <v>247</v>
      </c>
      <c r="I133" s="19" t="s">
        <v>241</v>
      </c>
      <c r="J133" s="27" t="str">
        <f>TEXT("Q&amp;E+Wipex","")</f>
        <v>Q&amp;E+Wipex</v>
      </c>
      <c r="K133" s="17"/>
      <c r="AE133" s="1"/>
    </row>
    <row r="134" spans="2:45" ht="15" x14ac:dyDescent="0.25">
      <c r="E134" s="17"/>
      <c r="F134" s="17"/>
      <c r="G134" s="19" t="s">
        <v>246</v>
      </c>
      <c r="H134" s="17"/>
      <c r="I134" s="17"/>
      <c r="J134" s="27"/>
      <c r="K134" s="17"/>
    </row>
    <row r="135" spans="2:45" ht="15" x14ac:dyDescent="0.25">
      <c r="E135" s="17"/>
      <c r="F135" s="17"/>
      <c r="G135" s="19"/>
      <c r="H135" s="17"/>
      <c r="I135" s="17"/>
      <c r="J135" s="27"/>
      <c r="K135" s="17"/>
    </row>
    <row r="136" spans="2:45" x14ac:dyDescent="0.25">
      <c r="E136" s="17">
        <v>2</v>
      </c>
      <c r="F136" s="17"/>
      <c r="G136" s="17">
        <v>3</v>
      </c>
      <c r="H136" s="17">
        <v>2</v>
      </c>
      <c r="I136" s="17">
        <v>1</v>
      </c>
      <c r="J136" s="17">
        <v>1</v>
      </c>
      <c r="K136" s="17" t="b">
        <v>1</v>
      </c>
    </row>
    <row r="140" spans="2:45" s="15" customFormat="1" x14ac:dyDescent="0.25">
      <c r="H140" s="26"/>
    </row>
  </sheetData>
  <conditionalFormatting sqref="M81">
    <cfRule type="duplicateValues" dxfId="183" priority="39"/>
    <cfRule type="duplicateValues" dxfId="182" priority="44"/>
    <cfRule type="duplicateValues" dxfId="181" priority="43"/>
    <cfRule type="duplicateValues" dxfId="180" priority="42"/>
    <cfRule type="duplicateValues" dxfId="179" priority="41"/>
    <cfRule type="duplicateValues" dxfId="178" priority="40"/>
  </conditionalFormatting>
  <conditionalFormatting sqref="M90">
    <cfRule type="duplicateValues" dxfId="177" priority="26"/>
    <cfRule type="duplicateValues" dxfId="176" priority="21"/>
    <cfRule type="duplicateValues" dxfId="175" priority="22"/>
    <cfRule type="duplicateValues" dxfId="174" priority="23"/>
    <cfRule type="duplicateValues" dxfId="173" priority="24"/>
    <cfRule type="duplicateValues" dxfId="172" priority="25"/>
  </conditionalFormatting>
  <conditionalFormatting sqref="M96">
    <cfRule type="duplicateValues" dxfId="171" priority="38"/>
    <cfRule type="duplicateValues" dxfId="170" priority="33"/>
    <cfRule type="duplicateValues" dxfId="169" priority="34"/>
    <cfRule type="duplicateValues" dxfId="168" priority="35"/>
    <cfRule type="duplicateValues" dxfId="167" priority="36"/>
    <cfRule type="duplicateValues" dxfId="166" priority="37"/>
  </conditionalFormatting>
  <conditionalFormatting sqref="P22">
    <cfRule type="duplicateValues" dxfId="165" priority="2"/>
    <cfRule type="duplicateValues" dxfId="164" priority="3"/>
    <cfRule type="duplicateValues" dxfId="163" priority="4"/>
    <cfRule type="duplicateValues" dxfId="162" priority="5"/>
    <cfRule type="duplicateValues" dxfId="161" priority="6"/>
    <cfRule type="expression" dxfId="160" priority="7" stopIfTrue="1">
      <formula>COUNTIF(T:T,P22)&gt;1</formula>
    </cfRule>
    <cfRule type="duplicateValues" dxfId="159" priority="1"/>
  </conditionalFormatting>
  <conditionalFormatting sqref="P41">
    <cfRule type="duplicateValues" dxfId="158" priority="15"/>
    <cfRule type="duplicateValues" dxfId="157" priority="17"/>
    <cfRule type="duplicateValues" dxfId="156" priority="16"/>
    <cfRule type="duplicateValues" dxfId="155" priority="18"/>
    <cfRule type="duplicateValues" dxfId="154" priority="19"/>
    <cfRule type="duplicateValues" dxfId="153" priority="20"/>
  </conditionalFormatting>
  <conditionalFormatting sqref="P80 P95 P106 P115">
    <cfRule type="expression" dxfId="152" priority="223" stopIfTrue="1">
      <formula>COUNTIF(T:T,P80)&gt;1</formula>
    </cfRule>
  </conditionalFormatting>
  <conditionalFormatting sqref="P80">
    <cfRule type="duplicateValues" dxfId="151" priority="191"/>
    <cfRule type="duplicateValues" dxfId="150" priority="192"/>
    <cfRule type="duplicateValues" dxfId="149" priority="190"/>
    <cfRule type="duplicateValues" dxfId="148" priority="194"/>
    <cfRule type="duplicateValues" dxfId="147" priority="193"/>
    <cfRule type="duplicateValues" dxfId="146" priority="189"/>
  </conditionalFormatting>
  <conditionalFormatting sqref="P81">
    <cfRule type="duplicateValues" dxfId="145" priority="247"/>
    <cfRule type="duplicateValues" dxfId="144" priority="245"/>
    <cfRule type="duplicateValues" dxfId="143" priority="244"/>
    <cfRule type="duplicateValues" dxfId="142" priority="243"/>
    <cfRule type="duplicateValues" dxfId="141" priority="242"/>
    <cfRule type="duplicateValues" dxfId="140" priority="246"/>
  </conditionalFormatting>
  <conditionalFormatting sqref="P89">
    <cfRule type="duplicateValues" dxfId="139" priority="682"/>
    <cfRule type="duplicateValues" dxfId="138" priority="683"/>
    <cfRule type="duplicateValues" dxfId="137" priority="684"/>
    <cfRule type="expression" dxfId="136" priority="685" stopIfTrue="1">
      <formula>COUNTIF(T:T,P89)&gt;1</formula>
    </cfRule>
    <cfRule type="duplicateValues" dxfId="135" priority="681"/>
    <cfRule type="duplicateValues" dxfId="134" priority="680"/>
    <cfRule type="duplicateValues" dxfId="133" priority="679"/>
  </conditionalFormatting>
  <conditionalFormatting sqref="P90">
    <cfRule type="duplicateValues" dxfId="132" priority="131"/>
    <cfRule type="duplicateValues" dxfId="131" priority="132"/>
    <cfRule type="duplicateValues" dxfId="130" priority="133"/>
    <cfRule type="duplicateValues" dxfId="129" priority="134"/>
    <cfRule type="duplicateValues" dxfId="128" priority="135"/>
    <cfRule type="duplicateValues" dxfId="127" priority="136"/>
  </conditionalFormatting>
  <conditionalFormatting sqref="P95">
    <cfRule type="duplicateValues" dxfId="126" priority="182"/>
    <cfRule type="duplicateValues" dxfId="125" priority="183"/>
    <cfRule type="duplicateValues" dxfId="124" priority="184"/>
    <cfRule type="duplicateValues" dxfId="123" priority="185"/>
    <cfRule type="duplicateValues" dxfId="122" priority="186"/>
    <cfRule type="duplicateValues" dxfId="121" priority="187"/>
  </conditionalFormatting>
  <conditionalFormatting sqref="P96">
    <cfRule type="duplicateValues" dxfId="120" priority="239"/>
    <cfRule type="duplicateValues" dxfId="119" priority="240"/>
    <cfRule type="duplicateValues" dxfId="118" priority="241"/>
    <cfRule type="duplicateValues" dxfId="117" priority="237"/>
    <cfRule type="duplicateValues" dxfId="116" priority="236"/>
    <cfRule type="duplicateValues" dxfId="115" priority="238"/>
  </conditionalFormatting>
  <conditionalFormatting sqref="P106">
    <cfRule type="duplicateValues" dxfId="114" priority="179"/>
    <cfRule type="duplicateValues" dxfId="113" priority="180"/>
    <cfRule type="duplicateValues" dxfId="112" priority="175"/>
    <cfRule type="duplicateValues" dxfId="111" priority="178"/>
    <cfRule type="duplicateValues" dxfId="110" priority="177"/>
    <cfRule type="duplicateValues" dxfId="109" priority="176"/>
  </conditionalFormatting>
  <conditionalFormatting sqref="P107:P108">
    <cfRule type="duplicateValues" dxfId="108" priority="230"/>
    <cfRule type="duplicateValues" dxfId="107" priority="231"/>
    <cfRule type="duplicateValues" dxfId="106" priority="232"/>
    <cfRule type="duplicateValues" dxfId="105" priority="233"/>
    <cfRule type="duplicateValues" dxfId="104" priority="234"/>
    <cfRule type="duplicateValues" dxfId="103" priority="235"/>
  </conditionalFormatting>
  <conditionalFormatting sqref="P115">
    <cfRule type="duplicateValues" dxfId="102" priority="173"/>
    <cfRule type="duplicateValues" dxfId="101" priority="172"/>
    <cfRule type="duplicateValues" dxfId="100" priority="171"/>
    <cfRule type="duplicateValues" dxfId="99" priority="168"/>
    <cfRule type="duplicateValues" dxfId="98" priority="169"/>
    <cfRule type="duplicateValues" dxfId="97" priority="170"/>
  </conditionalFormatting>
  <conditionalFormatting sqref="P116">
    <cfRule type="duplicateValues" dxfId="96" priority="227"/>
    <cfRule type="duplicateValues" dxfId="95" priority="228"/>
    <cfRule type="duplicateValues" dxfId="94" priority="229"/>
    <cfRule type="duplicateValues" dxfId="93" priority="224"/>
    <cfRule type="duplicateValues" dxfId="92" priority="225"/>
    <cfRule type="duplicateValues" dxfId="91" priority="226"/>
  </conditionalFormatting>
  <conditionalFormatting sqref="AR22">
    <cfRule type="duplicateValues" dxfId="90" priority="9"/>
    <cfRule type="duplicateValues" dxfId="89" priority="10"/>
    <cfRule type="duplicateValues" dxfId="88" priority="8"/>
    <cfRule type="duplicateValues" dxfId="87" priority="12"/>
    <cfRule type="duplicateValues" dxfId="86" priority="13"/>
    <cfRule type="expression" dxfId="85" priority="14" stopIfTrue="1">
      <formula>COUNTIF(AW:AW,AR22)&gt;1</formula>
    </cfRule>
    <cfRule type="duplicateValues" dxfId="84" priority="11"/>
  </conditionalFormatting>
  <conditionalFormatting sqref="AR81 AR96 AR107 AR116">
    <cfRule type="expression" dxfId="83" priority="335" stopIfTrue="1">
      <formula>COUNTIF(AW:AW,AR81)&gt;1</formula>
    </cfRule>
  </conditionalFormatting>
  <conditionalFormatting sqref="AR81">
    <cfRule type="duplicateValues" dxfId="82" priority="329"/>
    <cfRule type="duplicateValues" dxfId="81" priority="330"/>
    <cfRule type="duplicateValues" dxfId="80" priority="331"/>
    <cfRule type="duplicateValues" dxfId="79" priority="332"/>
    <cfRule type="duplicateValues" dxfId="78" priority="334"/>
    <cfRule type="duplicateValues" dxfId="77" priority="333"/>
  </conditionalFormatting>
  <conditionalFormatting sqref="AR89:AR90">
    <cfRule type="expression" dxfId="76" priority="692" stopIfTrue="1">
      <formula>COUNTIF(AW:AW,AR89)&gt;1</formula>
    </cfRule>
    <cfRule type="duplicateValues" dxfId="75" priority="686"/>
    <cfRule type="duplicateValues" dxfId="74" priority="687"/>
    <cfRule type="duplicateValues" dxfId="73" priority="688"/>
    <cfRule type="duplicateValues" dxfId="72" priority="689"/>
    <cfRule type="duplicateValues" dxfId="71" priority="690"/>
    <cfRule type="duplicateValues" dxfId="70" priority="691"/>
  </conditionalFormatting>
  <conditionalFormatting sqref="AR96">
    <cfRule type="duplicateValues" dxfId="69" priority="322"/>
    <cfRule type="duplicateValues" dxfId="68" priority="323"/>
    <cfRule type="duplicateValues" dxfId="67" priority="325"/>
    <cfRule type="duplicateValues" dxfId="66" priority="326"/>
    <cfRule type="duplicateValues" dxfId="65" priority="327"/>
    <cfRule type="duplicateValues" dxfId="64" priority="324"/>
  </conditionalFormatting>
  <conditionalFormatting sqref="AR107">
    <cfRule type="duplicateValues" dxfId="63" priority="317"/>
    <cfRule type="duplicateValues" dxfId="62" priority="318"/>
    <cfRule type="duplicateValues" dxfId="61" priority="319"/>
    <cfRule type="duplicateValues" dxfId="60" priority="320"/>
    <cfRule type="duplicateValues" dxfId="59" priority="316"/>
    <cfRule type="duplicateValues" dxfId="58" priority="315"/>
  </conditionalFormatting>
  <conditionalFormatting sqref="AR116">
    <cfRule type="duplicateValues" dxfId="57" priority="308"/>
    <cfRule type="duplicateValues" dxfId="56" priority="313"/>
    <cfRule type="duplicateValues" dxfId="55" priority="312"/>
    <cfRule type="duplicateValues" dxfId="54" priority="311"/>
    <cfRule type="duplicateValues" dxfId="53" priority="310"/>
    <cfRule type="duplicateValues" dxfId="52" priority="309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G118"/>
  <sheetViews>
    <sheetView topLeftCell="A85" workbookViewId="0">
      <selection activeCell="AL44" sqref="AL44"/>
    </sheetView>
  </sheetViews>
  <sheetFormatPr defaultRowHeight="13.8" x14ac:dyDescent="0.25"/>
  <cols>
    <col min="2" max="2" width="74" bestFit="1" customWidth="1"/>
  </cols>
  <sheetData>
    <row r="1" spans="1:7" x14ac:dyDescent="0.25">
      <c r="D1" t="s">
        <v>222</v>
      </c>
      <c r="E1" t="s">
        <v>221</v>
      </c>
      <c r="F1" t="s">
        <v>240</v>
      </c>
    </row>
    <row r="2" spans="1:7" s="1" customFormat="1" ht="12.6" x14ac:dyDescent="0.25">
      <c r="A2" s="2" t="s">
        <v>80</v>
      </c>
      <c r="B2" s="3" t="s">
        <v>81</v>
      </c>
      <c r="C2" s="4" t="s">
        <v>3</v>
      </c>
      <c r="D2" s="1" t="s">
        <v>225</v>
      </c>
      <c r="E2" s="1" t="s">
        <v>243</v>
      </c>
      <c r="G2" s="1" t="s">
        <v>248</v>
      </c>
    </row>
    <row r="3" spans="1:7" s="1" customFormat="1" ht="12.6" x14ac:dyDescent="0.25">
      <c r="A3" s="2" t="s">
        <v>82</v>
      </c>
      <c r="B3" s="3" t="s">
        <v>83</v>
      </c>
      <c r="C3" s="4" t="s">
        <v>3</v>
      </c>
      <c r="D3" s="1" t="s">
        <v>225</v>
      </c>
      <c r="E3" s="1" t="s">
        <v>219</v>
      </c>
      <c r="G3" s="1" t="s">
        <v>248</v>
      </c>
    </row>
    <row r="4" spans="1:7" s="1" customFormat="1" ht="12.6" x14ac:dyDescent="0.25">
      <c r="A4" s="2" t="s">
        <v>84</v>
      </c>
      <c r="B4" s="3" t="s">
        <v>85</v>
      </c>
      <c r="C4" s="4" t="s">
        <v>3</v>
      </c>
      <c r="D4" s="1" t="s">
        <v>226</v>
      </c>
      <c r="E4" s="1" t="s">
        <v>219</v>
      </c>
      <c r="G4" s="1" t="s">
        <v>248</v>
      </c>
    </row>
    <row r="5" spans="1:7" s="1" customFormat="1" ht="12.6" x14ac:dyDescent="0.25">
      <c r="A5" s="2" t="s">
        <v>86</v>
      </c>
      <c r="B5" s="3" t="s">
        <v>87</v>
      </c>
      <c r="C5" s="4" t="s">
        <v>3</v>
      </c>
      <c r="D5" s="1" t="s">
        <v>227</v>
      </c>
      <c r="E5" s="1" t="s">
        <v>218</v>
      </c>
      <c r="G5" s="1" t="s">
        <v>248</v>
      </c>
    </row>
    <row r="6" spans="1:7" s="1" customFormat="1" ht="12.6" x14ac:dyDescent="0.25">
      <c r="A6" s="2" t="s">
        <v>88</v>
      </c>
      <c r="B6" s="3" t="s">
        <v>89</v>
      </c>
      <c r="C6" s="4" t="s">
        <v>3</v>
      </c>
      <c r="D6" s="1" t="s">
        <v>228</v>
      </c>
      <c r="E6" s="1" t="s">
        <v>218</v>
      </c>
      <c r="G6" s="1" t="s">
        <v>248</v>
      </c>
    </row>
    <row r="7" spans="1:7" s="1" customFormat="1" ht="12.6" x14ac:dyDescent="0.25">
      <c r="A7" s="2" t="s">
        <v>90</v>
      </c>
      <c r="B7" s="3" t="s">
        <v>91</v>
      </c>
      <c r="C7" s="4" t="s">
        <v>3</v>
      </c>
      <c r="D7" s="1" t="s">
        <v>229</v>
      </c>
      <c r="E7" s="1" t="s">
        <v>216</v>
      </c>
      <c r="G7" s="1" t="s">
        <v>248</v>
      </c>
    </row>
    <row r="8" spans="1:7" s="1" customFormat="1" ht="12.6" x14ac:dyDescent="0.25">
      <c r="A8" s="2" t="s">
        <v>92</v>
      </c>
      <c r="B8" s="3" t="s">
        <v>93</v>
      </c>
      <c r="C8" s="4" t="s">
        <v>3</v>
      </c>
      <c r="D8" s="1" t="s">
        <v>226</v>
      </c>
      <c r="E8" s="1" t="s">
        <v>216</v>
      </c>
      <c r="G8" s="1" t="s">
        <v>248</v>
      </c>
    </row>
    <row r="9" spans="1:7" s="1" customFormat="1" ht="12.6" x14ac:dyDescent="0.25">
      <c r="A9" s="2" t="s">
        <v>94</v>
      </c>
      <c r="B9" s="3" t="s">
        <v>95</v>
      </c>
      <c r="C9" s="4" t="s">
        <v>3</v>
      </c>
      <c r="D9" s="1" t="s">
        <v>230</v>
      </c>
      <c r="E9" s="1" t="s">
        <v>216</v>
      </c>
      <c r="G9" s="1" t="s">
        <v>248</v>
      </c>
    </row>
    <row r="10" spans="1:7" s="1" customFormat="1" ht="12.6" x14ac:dyDescent="0.25">
      <c r="A10" s="2" t="s">
        <v>96</v>
      </c>
      <c r="B10" s="3" t="s">
        <v>97</v>
      </c>
      <c r="C10" s="4" t="s">
        <v>3</v>
      </c>
      <c r="D10" s="1" t="s">
        <v>231</v>
      </c>
      <c r="E10" s="1" t="s">
        <v>217</v>
      </c>
      <c r="G10" s="1" t="s">
        <v>248</v>
      </c>
    </row>
    <row r="11" spans="1:7" s="1" customFormat="1" ht="12.6" x14ac:dyDescent="0.25">
      <c r="A11" s="5" t="s">
        <v>98</v>
      </c>
      <c r="B11" s="3" t="s">
        <v>99</v>
      </c>
      <c r="C11" s="4" t="s">
        <v>3</v>
      </c>
      <c r="D11" s="1" t="s">
        <v>232</v>
      </c>
      <c r="E11" s="1" t="s">
        <v>220</v>
      </c>
      <c r="G11" s="1" t="s">
        <v>248</v>
      </c>
    </row>
    <row r="12" spans="1:7" s="1" customFormat="1" ht="12.6" x14ac:dyDescent="0.25">
      <c r="A12" s="5" t="s">
        <v>100</v>
      </c>
      <c r="B12" s="3" t="s">
        <v>101</v>
      </c>
      <c r="C12" s="4" t="s">
        <v>3</v>
      </c>
      <c r="D12" s="1" t="s">
        <v>224</v>
      </c>
      <c r="E12" s="1" t="s">
        <v>217</v>
      </c>
      <c r="G12" s="1" t="s">
        <v>248</v>
      </c>
    </row>
    <row r="13" spans="1:7" s="1" customFormat="1" ht="12.6" x14ac:dyDescent="0.25">
      <c r="A13" s="2" t="s">
        <v>102</v>
      </c>
      <c r="B13" s="3" t="s">
        <v>103</v>
      </c>
      <c r="C13" s="4" t="s">
        <v>3</v>
      </c>
      <c r="D13" s="1" t="s">
        <v>233</v>
      </c>
      <c r="E13" s="1" t="s">
        <v>218</v>
      </c>
      <c r="G13" s="1" t="s">
        <v>247</v>
      </c>
    </row>
    <row r="14" spans="1:7" s="1" customFormat="1" ht="25.2" x14ac:dyDescent="0.25">
      <c r="A14" s="2" t="s">
        <v>104</v>
      </c>
      <c r="B14" s="3" t="s">
        <v>105</v>
      </c>
      <c r="C14" s="4" t="s">
        <v>3</v>
      </c>
      <c r="D14" s="1" t="s">
        <v>233</v>
      </c>
      <c r="E14" s="1" t="s">
        <v>216</v>
      </c>
      <c r="G14" s="1" t="s">
        <v>247</v>
      </c>
    </row>
    <row r="15" spans="1:7" s="1" customFormat="1" ht="12.6" x14ac:dyDescent="0.25">
      <c r="A15" s="2" t="s">
        <v>106</v>
      </c>
      <c r="B15" s="3" t="s">
        <v>107</v>
      </c>
      <c r="C15" s="4" t="s">
        <v>3</v>
      </c>
      <c r="D15" s="1" t="s">
        <v>225</v>
      </c>
      <c r="E15" s="1" t="s">
        <v>216</v>
      </c>
      <c r="G15" s="1" t="s">
        <v>247</v>
      </c>
    </row>
    <row r="16" spans="1:7" s="1" customFormat="1" ht="12.6" x14ac:dyDescent="0.25">
      <c r="A16" s="2" t="s">
        <v>108</v>
      </c>
      <c r="B16" s="3" t="s">
        <v>109</v>
      </c>
      <c r="C16" s="4" t="s">
        <v>3</v>
      </c>
      <c r="D16" s="1" t="s">
        <v>234</v>
      </c>
      <c r="E16" s="1" t="s">
        <v>216</v>
      </c>
      <c r="G16" s="1" t="s">
        <v>247</v>
      </c>
    </row>
    <row r="17" spans="1:7" s="1" customFormat="1" ht="12.6" x14ac:dyDescent="0.25">
      <c r="A17" s="2" t="s">
        <v>110</v>
      </c>
      <c r="B17" s="3" t="s">
        <v>111</v>
      </c>
      <c r="C17" s="4" t="s">
        <v>3</v>
      </c>
      <c r="D17" s="1" t="s">
        <v>227</v>
      </c>
      <c r="E17" s="1" t="s">
        <v>217</v>
      </c>
      <c r="G17" s="1" t="s">
        <v>247</v>
      </c>
    </row>
    <row r="18" spans="1:7" s="1" customFormat="1" ht="12.6" x14ac:dyDescent="0.25">
      <c r="A18" s="2" t="s">
        <v>112</v>
      </c>
      <c r="B18" s="3" t="s">
        <v>113</v>
      </c>
      <c r="C18" s="4" t="s">
        <v>3</v>
      </c>
      <c r="D18" s="1" t="s">
        <v>223</v>
      </c>
      <c r="E18" s="1" t="s">
        <v>216</v>
      </c>
      <c r="G18" s="1" t="s">
        <v>247</v>
      </c>
    </row>
    <row r="19" spans="1:7" s="1" customFormat="1" ht="12.6" x14ac:dyDescent="0.25">
      <c r="A19" s="2" t="s">
        <v>114</v>
      </c>
      <c r="B19" s="3" t="s">
        <v>115</v>
      </c>
      <c r="C19" s="4" t="s">
        <v>3</v>
      </c>
      <c r="D19" s="1" t="s">
        <v>235</v>
      </c>
      <c r="E19" s="1" t="s">
        <v>218</v>
      </c>
      <c r="G19" s="1" t="s">
        <v>247</v>
      </c>
    </row>
    <row r="20" spans="1:7" s="1" customFormat="1" ht="12.6" x14ac:dyDescent="0.25">
      <c r="A20" s="2" t="s">
        <v>116</v>
      </c>
      <c r="B20" s="3" t="s">
        <v>117</v>
      </c>
      <c r="C20" s="4" t="s">
        <v>3</v>
      </c>
      <c r="D20" s="1" t="s">
        <v>236</v>
      </c>
      <c r="E20" s="1" t="s">
        <v>216</v>
      </c>
    </row>
    <row r="21" spans="1:7" s="1" customFormat="1" ht="12.6" x14ac:dyDescent="0.25">
      <c r="A21" s="2" t="s">
        <v>118</v>
      </c>
      <c r="B21" s="3" t="s">
        <v>119</v>
      </c>
      <c r="C21" s="4" t="s">
        <v>3</v>
      </c>
      <c r="D21" s="1" t="s">
        <v>237</v>
      </c>
      <c r="E21" s="1" t="s">
        <v>217</v>
      </c>
    </row>
    <row r="22" spans="1:7" s="1" customFormat="1" ht="12.6" x14ac:dyDescent="0.25">
      <c r="A22" s="2" t="s">
        <v>120</v>
      </c>
      <c r="B22" s="3" t="s">
        <v>121</v>
      </c>
      <c r="C22" s="4" t="s">
        <v>3</v>
      </c>
      <c r="D22" s="1" t="s">
        <v>225</v>
      </c>
      <c r="E22" s="1" t="s">
        <v>218</v>
      </c>
      <c r="G22" s="1" t="s">
        <v>247</v>
      </c>
    </row>
    <row r="23" spans="1:7" s="1" customFormat="1" ht="12.6" x14ac:dyDescent="0.25">
      <c r="A23" s="2" t="s">
        <v>122</v>
      </c>
      <c r="B23" s="3" t="s">
        <v>123</v>
      </c>
      <c r="C23" s="4" t="s">
        <v>3</v>
      </c>
      <c r="E23" s="1">
        <v>90</v>
      </c>
    </row>
    <row r="24" spans="1:7" s="1" customFormat="1" ht="12.6" x14ac:dyDescent="0.25">
      <c r="A24" s="2" t="s">
        <v>124</v>
      </c>
      <c r="B24" s="3" t="s">
        <v>125</v>
      </c>
      <c r="C24" s="4" t="s">
        <v>3</v>
      </c>
      <c r="E24" s="1">
        <v>140</v>
      </c>
    </row>
    <row r="25" spans="1:7" s="1" customFormat="1" ht="12.6" x14ac:dyDescent="0.25">
      <c r="A25" s="2" t="s">
        <v>126</v>
      </c>
      <c r="B25" s="3" t="s">
        <v>127</v>
      </c>
      <c r="C25" s="4" t="s">
        <v>3</v>
      </c>
      <c r="E25" s="1" t="s">
        <v>238</v>
      </c>
    </row>
    <row r="26" spans="1:7" s="1" customFormat="1" ht="12.6" x14ac:dyDescent="0.25">
      <c r="A26" s="5" t="s">
        <v>128</v>
      </c>
      <c r="B26" s="3" t="s">
        <v>129</v>
      </c>
      <c r="C26" s="4" t="s">
        <v>3</v>
      </c>
      <c r="E26" s="1">
        <v>250</v>
      </c>
    </row>
    <row r="27" spans="1:7" s="1" customFormat="1" ht="12.6" x14ac:dyDescent="0.25">
      <c r="A27" s="2" t="s">
        <v>130</v>
      </c>
      <c r="B27" s="3" t="s">
        <v>131</v>
      </c>
      <c r="C27" s="4" t="s">
        <v>3</v>
      </c>
      <c r="E27" s="1">
        <v>140</v>
      </c>
    </row>
    <row r="28" spans="1:7" s="1" customFormat="1" ht="12.6" x14ac:dyDescent="0.25">
      <c r="A28" s="2" t="s">
        <v>132</v>
      </c>
      <c r="B28" s="3" t="s">
        <v>133</v>
      </c>
      <c r="C28" s="4" t="s">
        <v>3</v>
      </c>
      <c r="E28" s="1">
        <v>175</v>
      </c>
    </row>
    <row r="29" spans="1:7" s="1" customFormat="1" ht="12.6" x14ac:dyDescent="0.25">
      <c r="A29" s="2" t="s">
        <v>134</v>
      </c>
      <c r="B29" s="3" t="s">
        <v>135</v>
      </c>
      <c r="C29" s="4" t="s">
        <v>3</v>
      </c>
      <c r="E29" s="1">
        <v>200</v>
      </c>
    </row>
    <row r="30" spans="1:7" s="1" customFormat="1" ht="12.6" x14ac:dyDescent="0.25">
      <c r="A30" s="2" t="s">
        <v>136</v>
      </c>
      <c r="B30" s="3" t="s">
        <v>137</v>
      </c>
      <c r="C30" s="4" t="s">
        <v>3</v>
      </c>
      <c r="E30" s="1" t="s">
        <v>239</v>
      </c>
    </row>
    <row r="31" spans="1:7" s="1" customFormat="1" ht="12.6" x14ac:dyDescent="0.25">
      <c r="A31" s="5" t="s">
        <v>138</v>
      </c>
      <c r="B31" s="3" t="s">
        <v>139</v>
      </c>
      <c r="C31" s="4" t="s">
        <v>3</v>
      </c>
      <c r="E31" s="1">
        <v>250</v>
      </c>
    </row>
    <row r="32" spans="1:7" s="1" customFormat="1" ht="12.6" x14ac:dyDescent="0.25">
      <c r="A32" s="2" t="s">
        <v>140</v>
      </c>
      <c r="B32" s="3" t="s">
        <v>141</v>
      </c>
      <c r="C32" s="4" t="s">
        <v>3</v>
      </c>
      <c r="E32" s="1">
        <v>90</v>
      </c>
    </row>
    <row r="33" spans="1:6" s="1" customFormat="1" ht="12.6" x14ac:dyDescent="0.25">
      <c r="A33" s="2" t="s">
        <v>142</v>
      </c>
      <c r="B33" s="3" t="s">
        <v>143</v>
      </c>
      <c r="C33" s="4" t="s">
        <v>3</v>
      </c>
      <c r="E33" s="1" t="s">
        <v>239</v>
      </c>
    </row>
    <row r="34" spans="1:6" s="6" customFormat="1" ht="12.6" x14ac:dyDescent="0.25">
      <c r="A34" s="2" t="s">
        <v>144</v>
      </c>
      <c r="B34" s="3" t="s">
        <v>145</v>
      </c>
      <c r="C34" s="4" t="s">
        <v>3</v>
      </c>
    </row>
    <row r="35" spans="1:6" s="6" customFormat="1" ht="12.6" x14ac:dyDescent="0.25">
      <c r="A35" s="2" t="s">
        <v>146</v>
      </c>
      <c r="B35" s="3" t="s">
        <v>147</v>
      </c>
      <c r="C35" s="4" t="s">
        <v>3</v>
      </c>
      <c r="E35" s="6">
        <v>140</v>
      </c>
    </row>
    <row r="36" spans="1:6" s="6" customFormat="1" ht="12.6" x14ac:dyDescent="0.25">
      <c r="A36" s="2" t="s">
        <v>148</v>
      </c>
      <c r="B36" s="3" t="s">
        <v>149</v>
      </c>
      <c r="C36" s="4" t="s">
        <v>3</v>
      </c>
      <c r="E36" s="6">
        <v>175</v>
      </c>
    </row>
    <row r="37" spans="1:6" s="6" customFormat="1" ht="12.6" x14ac:dyDescent="0.25">
      <c r="A37" s="2" t="s">
        <v>150</v>
      </c>
      <c r="B37" s="3" t="s">
        <v>151</v>
      </c>
      <c r="C37" s="4" t="s">
        <v>3</v>
      </c>
      <c r="E37" s="6">
        <v>200</v>
      </c>
    </row>
    <row r="38" spans="1:6" s="1" customFormat="1" ht="12.6" x14ac:dyDescent="0.25">
      <c r="A38" s="2" t="s">
        <v>152</v>
      </c>
      <c r="B38" s="3" t="s">
        <v>153</v>
      </c>
      <c r="C38" s="4" t="s">
        <v>3</v>
      </c>
      <c r="E38" s="6">
        <v>140</v>
      </c>
    </row>
    <row r="39" spans="1:6" s="1" customFormat="1" ht="12.6" x14ac:dyDescent="0.25">
      <c r="A39" s="2" t="s">
        <v>154</v>
      </c>
      <c r="B39" s="3" t="s">
        <v>155</v>
      </c>
      <c r="C39" s="4" t="s">
        <v>3</v>
      </c>
      <c r="E39" s="6">
        <v>175</v>
      </c>
    </row>
    <row r="40" spans="1:6" s="1" customFormat="1" ht="12.6" x14ac:dyDescent="0.25">
      <c r="A40" s="2" t="s">
        <v>156</v>
      </c>
      <c r="B40" s="3" t="s">
        <v>157</v>
      </c>
      <c r="C40" s="4" t="s">
        <v>3</v>
      </c>
      <c r="E40" s="6">
        <v>200</v>
      </c>
    </row>
    <row r="41" spans="1:6" s="6" customFormat="1" ht="12.6" x14ac:dyDescent="0.25">
      <c r="A41" s="2" t="s">
        <v>158</v>
      </c>
      <c r="B41" s="3" t="s">
        <v>159</v>
      </c>
      <c r="C41" s="4" t="s">
        <v>3</v>
      </c>
    </row>
    <row r="42" spans="1:6" s="6" customFormat="1" ht="12.6" x14ac:dyDescent="0.25">
      <c r="A42" s="2" t="s">
        <v>160</v>
      </c>
      <c r="B42" s="3" t="s">
        <v>161</v>
      </c>
      <c r="C42" s="4" t="s">
        <v>3</v>
      </c>
      <c r="E42" s="6">
        <v>140</v>
      </c>
    </row>
    <row r="43" spans="1:6" s="6" customFormat="1" ht="12.6" x14ac:dyDescent="0.25">
      <c r="A43" s="2" t="s">
        <v>162</v>
      </c>
      <c r="B43" s="3" t="s">
        <v>163</v>
      </c>
      <c r="C43" s="4" t="s">
        <v>3</v>
      </c>
      <c r="E43" s="6">
        <v>175</v>
      </c>
    </row>
    <row r="44" spans="1:6" s="6" customFormat="1" ht="12.6" x14ac:dyDescent="0.25">
      <c r="A44" s="2" t="s">
        <v>164</v>
      </c>
      <c r="B44" s="3" t="s">
        <v>165</v>
      </c>
      <c r="C44" s="4" t="s">
        <v>3</v>
      </c>
      <c r="E44" s="6">
        <v>200</v>
      </c>
    </row>
    <row r="45" spans="1:6" s="1" customFormat="1" ht="12.6" x14ac:dyDescent="0.25">
      <c r="A45" s="2" t="s">
        <v>166</v>
      </c>
      <c r="B45" s="3" t="s">
        <v>167</v>
      </c>
      <c r="C45" s="4" t="s">
        <v>168</v>
      </c>
    </row>
    <row r="46" spans="1:6" s="1" customFormat="1" ht="12.6" x14ac:dyDescent="0.25">
      <c r="A46" s="2" t="s">
        <v>1</v>
      </c>
      <c r="B46" s="3" t="s">
        <v>2</v>
      </c>
      <c r="C46" s="4" t="s">
        <v>3</v>
      </c>
      <c r="F46" s="1" t="s">
        <v>241</v>
      </c>
    </row>
    <row r="47" spans="1:6" s="1" customFormat="1" ht="12.6" x14ac:dyDescent="0.25">
      <c r="A47" s="2" t="s">
        <v>4</v>
      </c>
      <c r="B47" s="3" t="s">
        <v>5</v>
      </c>
      <c r="C47" s="4" t="s">
        <v>3</v>
      </c>
      <c r="F47" s="1" t="s">
        <v>241</v>
      </c>
    </row>
    <row r="48" spans="1:6" s="1" customFormat="1" ht="12.6" x14ac:dyDescent="0.25">
      <c r="A48" s="2" t="s">
        <v>6</v>
      </c>
      <c r="B48" s="3" t="s">
        <v>7</v>
      </c>
      <c r="C48" s="4" t="s">
        <v>3</v>
      </c>
      <c r="F48" s="1" t="s">
        <v>241</v>
      </c>
    </row>
    <row r="49" spans="1:6" s="1" customFormat="1" ht="12.6" x14ac:dyDescent="0.25">
      <c r="A49" s="2" t="s">
        <v>8</v>
      </c>
      <c r="B49" s="3" t="s">
        <v>9</v>
      </c>
      <c r="C49" s="4" t="s">
        <v>3</v>
      </c>
      <c r="F49" s="1" t="s">
        <v>241</v>
      </c>
    </row>
    <row r="50" spans="1:6" s="1" customFormat="1" ht="12.6" x14ac:dyDescent="0.25">
      <c r="A50" s="2" t="s">
        <v>10</v>
      </c>
      <c r="B50" s="3" t="s">
        <v>11</v>
      </c>
      <c r="C50" s="4" t="s">
        <v>3</v>
      </c>
      <c r="F50" s="1" t="s">
        <v>241</v>
      </c>
    </row>
    <row r="51" spans="1:6" s="1" customFormat="1" ht="12.6" x14ac:dyDescent="0.25">
      <c r="A51" s="2" t="s">
        <v>12</v>
      </c>
      <c r="B51" s="3" t="s">
        <v>13</v>
      </c>
      <c r="C51" s="4" t="s">
        <v>3</v>
      </c>
      <c r="F51" s="1" t="s">
        <v>241</v>
      </c>
    </row>
    <row r="52" spans="1:6" s="1" customFormat="1" ht="12.6" x14ac:dyDescent="0.25">
      <c r="A52" s="2" t="s">
        <v>14</v>
      </c>
      <c r="B52" s="3" t="s">
        <v>15</v>
      </c>
      <c r="C52" s="4" t="s">
        <v>3</v>
      </c>
      <c r="F52" s="1" t="s">
        <v>241</v>
      </c>
    </row>
    <row r="53" spans="1:6" s="1" customFormat="1" ht="12.6" x14ac:dyDescent="0.25">
      <c r="A53" s="2" t="s">
        <v>16</v>
      </c>
      <c r="B53" s="3" t="s">
        <v>17</v>
      </c>
      <c r="C53" s="4" t="s">
        <v>3</v>
      </c>
      <c r="F53" s="1" t="s">
        <v>241</v>
      </c>
    </row>
    <row r="54" spans="1:6" s="1" customFormat="1" ht="12.6" x14ac:dyDescent="0.25">
      <c r="A54" s="2" t="s">
        <v>18</v>
      </c>
      <c r="B54" s="3" t="s">
        <v>19</v>
      </c>
      <c r="C54" s="4" t="s">
        <v>3</v>
      </c>
      <c r="F54" s="1" t="s">
        <v>241</v>
      </c>
    </row>
    <row r="55" spans="1:6" s="1" customFormat="1" ht="12.6" x14ac:dyDescent="0.25">
      <c r="A55" s="2" t="s">
        <v>20</v>
      </c>
      <c r="B55" s="3" t="s">
        <v>21</v>
      </c>
      <c r="C55" s="4" t="s">
        <v>3</v>
      </c>
      <c r="F55" s="1" t="s">
        <v>242</v>
      </c>
    </row>
    <row r="56" spans="1:6" s="1" customFormat="1" ht="12.6" x14ac:dyDescent="0.25">
      <c r="A56" s="2" t="s">
        <v>22</v>
      </c>
      <c r="B56" s="3" t="s">
        <v>23</v>
      </c>
      <c r="C56" s="4" t="s">
        <v>3</v>
      </c>
      <c r="F56" s="1" t="s">
        <v>242</v>
      </c>
    </row>
    <row r="57" spans="1:6" s="1" customFormat="1" ht="12.6" x14ac:dyDescent="0.25">
      <c r="A57" s="2" t="s">
        <v>24</v>
      </c>
      <c r="B57" s="3" t="s">
        <v>25</v>
      </c>
      <c r="C57" s="4" t="s">
        <v>3</v>
      </c>
      <c r="F57" s="1" t="s">
        <v>242</v>
      </c>
    </row>
    <row r="58" spans="1:6" s="1" customFormat="1" ht="12.6" x14ac:dyDescent="0.25">
      <c r="A58" s="2" t="s">
        <v>26</v>
      </c>
      <c r="B58" s="3" t="s">
        <v>27</v>
      </c>
      <c r="C58" s="4" t="s">
        <v>3</v>
      </c>
      <c r="F58" s="1" t="s">
        <v>242</v>
      </c>
    </row>
    <row r="59" spans="1:6" s="1" customFormat="1" ht="12.6" x14ac:dyDescent="0.25">
      <c r="A59" s="2" t="s">
        <v>28</v>
      </c>
      <c r="B59" s="3" t="s">
        <v>29</v>
      </c>
      <c r="C59" s="4" t="s">
        <v>3</v>
      </c>
      <c r="F59" s="1" t="s">
        <v>242</v>
      </c>
    </row>
    <row r="60" spans="1:6" s="1" customFormat="1" ht="12.6" x14ac:dyDescent="0.25">
      <c r="A60" s="2" t="s">
        <v>30</v>
      </c>
      <c r="B60" s="3" t="s">
        <v>31</v>
      </c>
      <c r="C60" s="4" t="s">
        <v>3</v>
      </c>
      <c r="F60" s="1" t="s">
        <v>242</v>
      </c>
    </row>
    <row r="61" spans="1:6" s="1" customFormat="1" ht="12.6" x14ac:dyDescent="0.25">
      <c r="A61" s="2" t="s">
        <v>32</v>
      </c>
      <c r="B61" s="3" t="s">
        <v>33</v>
      </c>
      <c r="C61" s="4" t="s">
        <v>3</v>
      </c>
      <c r="F61" s="1" t="s">
        <v>242</v>
      </c>
    </row>
    <row r="62" spans="1:6" s="1" customFormat="1" ht="12.6" x14ac:dyDescent="0.25">
      <c r="A62" s="2" t="s">
        <v>34</v>
      </c>
      <c r="B62" s="3" t="s">
        <v>35</v>
      </c>
      <c r="C62" s="4" t="s">
        <v>3</v>
      </c>
      <c r="F62" s="1" t="s">
        <v>242</v>
      </c>
    </row>
    <row r="63" spans="1:6" s="1" customFormat="1" ht="12.6" x14ac:dyDescent="0.25">
      <c r="A63" s="5" t="s">
        <v>36</v>
      </c>
      <c r="B63" s="3" t="s">
        <v>37</v>
      </c>
      <c r="C63" s="4" t="s">
        <v>3</v>
      </c>
      <c r="F63" s="1" t="s">
        <v>242</v>
      </c>
    </row>
    <row r="64" spans="1:6" s="1" customFormat="1" ht="12.6" x14ac:dyDescent="0.25">
      <c r="A64" s="2" t="s">
        <v>38</v>
      </c>
      <c r="B64" s="3" t="s">
        <v>39</v>
      </c>
      <c r="C64" s="4" t="s">
        <v>3</v>
      </c>
      <c r="F64" s="1" t="s">
        <v>242</v>
      </c>
    </row>
    <row r="65" spans="1:6" s="1" customFormat="1" ht="12.6" x14ac:dyDescent="0.25">
      <c r="A65" s="2" t="s">
        <v>40</v>
      </c>
      <c r="B65" s="3" t="s">
        <v>41</v>
      </c>
      <c r="C65" s="4" t="s">
        <v>3</v>
      </c>
      <c r="F65" s="1" t="s">
        <v>242</v>
      </c>
    </row>
    <row r="66" spans="1:6" s="1" customFormat="1" ht="12.6" x14ac:dyDescent="0.25">
      <c r="A66" s="2" t="s">
        <v>42</v>
      </c>
      <c r="B66" s="3" t="s">
        <v>43</v>
      </c>
      <c r="C66" s="4" t="s">
        <v>3</v>
      </c>
      <c r="F66" s="1" t="s">
        <v>242</v>
      </c>
    </row>
    <row r="67" spans="1:6" s="1" customFormat="1" ht="12.6" x14ac:dyDescent="0.25">
      <c r="A67" s="2" t="s">
        <v>44</v>
      </c>
      <c r="B67" s="3" t="s">
        <v>45</v>
      </c>
      <c r="C67" s="4" t="s">
        <v>3</v>
      </c>
      <c r="F67" s="1" t="s">
        <v>242</v>
      </c>
    </row>
    <row r="68" spans="1:6" s="1" customFormat="1" ht="12.6" x14ac:dyDescent="0.25">
      <c r="A68" s="2" t="s">
        <v>46</v>
      </c>
      <c r="B68" s="3" t="s">
        <v>47</v>
      </c>
      <c r="C68" s="4" t="s">
        <v>3</v>
      </c>
      <c r="F68" s="1" t="s">
        <v>241</v>
      </c>
    </row>
    <row r="69" spans="1:6" s="1" customFormat="1" ht="12.6" x14ac:dyDescent="0.25">
      <c r="A69" s="2" t="s">
        <v>48</v>
      </c>
      <c r="B69" s="3" t="s">
        <v>49</v>
      </c>
      <c r="C69" s="4" t="s">
        <v>3</v>
      </c>
      <c r="F69" s="1" t="s">
        <v>241</v>
      </c>
    </row>
    <row r="70" spans="1:6" s="1" customFormat="1" ht="12.6" x14ac:dyDescent="0.25">
      <c r="A70" s="2" t="s">
        <v>50</v>
      </c>
      <c r="B70" s="3" t="s">
        <v>296</v>
      </c>
      <c r="C70" s="4" t="s">
        <v>3</v>
      </c>
      <c r="F70" s="1" t="s">
        <v>241</v>
      </c>
    </row>
    <row r="71" spans="1:6" s="1" customFormat="1" ht="12.6" x14ac:dyDescent="0.25">
      <c r="A71" s="2" t="s">
        <v>51</v>
      </c>
      <c r="B71" s="3" t="s">
        <v>297</v>
      </c>
      <c r="C71" s="4" t="s">
        <v>3</v>
      </c>
      <c r="F71" s="1" t="s">
        <v>241</v>
      </c>
    </row>
    <row r="72" spans="1:6" s="1" customFormat="1" ht="12.6" x14ac:dyDescent="0.25">
      <c r="A72" s="2" t="s">
        <v>52</v>
      </c>
      <c r="B72" s="3" t="s">
        <v>53</v>
      </c>
      <c r="C72" s="4" t="s">
        <v>3</v>
      </c>
      <c r="F72" s="1" t="s">
        <v>241</v>
      </c>
    </row>
    <row r="73" spans="1:6" s="1" customFormat="1" ht="12.6" x14ac:dyDescent="0.25">
      <c r="A73" s="2" t="s">
        <v>54</v>
      </c>
      <c r="B73" s="3" t="s">
        <v>55</v>
      </c>
      <c r="C73" s="4" t="s">
        <v>3</v>
      </c>
      <c r="F73" s="1" t="s">
        <v>241</v>
      </c>
    </row>
    <row r="74" spans="1:6" s="1" customFormat="1" ht="12.6" x14ac:dyDescent="0.25">
      <c r="A74" s="2" t="s">
        <v>56</v>
      </c>
      <c r="B74" s="3" t="s">
        <v>57</v>
      </c>
      <c r="C74" s="4" t="s">
        <v>3</v>
      </c>
      <c r="F74" s="1" t="s">
        <v>241</v>
      </c>
    </row>
    <row r="75" spans="1:6" s="1" customFormat="1" ht="12.6" x14ac:dyDescent="0.25">
      <c r="A75" s="2" t="s">
        <v>58</v>
      </c>
      <c r="B75" s="3" t="s">
        <v>59</v>
      </c>
      <c r="C75" s="4" t="s">
        <v>3</v>
      </c>
      <c r="F75" s="1" t="s">
        <v>241</v>
      </c>
    </row>
    <row r="76" spans="1:6" s="1" customFormat="1" ht="12.6" x14ac:dyDescent="0.25">
      <c r="A76" s="2" t="s">
        <v>60</v>
      </c>
      <c r="B76" s="3" t="s">
        <v>61</v>
      </c>
      <c r="C76" s="4" t="s">
        <v>3</v>
      </c>
      <c r="F76" s="1" t="s">
        <v>241</v>
      </c>
    </row>
    <row r="77" spans="1:6" s="1" customFormat="1" ht="12.6" x14ac:dyDescent="0.25">
      <c r="A77" s="2" t="s">
        <v>62</v>
      </c>
      <c r="B77" s="3" t="s">
        <v>63</v>
      </c>
      <c r="C77" s="4" t="s">
        <v>3</v>
      </c>
      <c r="F77" s="1" t="s">
        <v>242</v>
      </c>
    </row>
    <row r="78" spans="1:6" s="1" customFormat="1" ht="12.6" x14ac:dyDescent="0.25">
      <c r="A78" s="2" t="s">
        <v>64</v>
      </c>
      <c r="B78" s="3" t="s">
        <v>65</v>
      </c>
      <c r="C78" s="4" t="s">
        <v>3</v>
      </c>
      <c r="F78" s="1" t="s">
        <v>242</v>
      </c>
    </row>
    <row r="79" spans="1:6" s="1" customFormat="1" ht="12.6" x14ac:dyDescent="0.25">
      <c r="A79" s="2" t="s">
        <v>66</v>
      </c>
      <c r="B79" s="3" t="s">
        <v>67</v>
      </c>
      <c r="C79" s="4" t="s">
        <v>3</v>
      </c>
      <c r="F79" s="1" t="s">
        <v>242</v>
      </c>
    </row>
    <row r="80" spans="1:6" s="1" customFormat="1" ht="12.6" x14ac:dyDescent="0.25">
      <c r="A80" s="2" t="s">
        <v>68</v>
      </c>
      <c r="B80" s="3" t="s">
        <v>69</v>
      </c>
      <c r="C80" s="4" t="s">
        <v>3</v>
      </c>
      <c r="F80" s="1" t="s">
        <v>242</v>
      </c>
    </row>
    <row r="81" spans="1:6" s="1" customFormat="1" ht="12.6" x14ac:dyDescent="0.25">
      <c r="A81" s="2" t="s">
        <v>70</v>
      </c>
      <c r="B81" s="3" t="s">
        <v>71</v>
      </c>
      <c r="C81" s="4" t="s">
        <v>3</v>
      </c>
      <c r="F81" s="1" t="s">
        <v>242</v>
      </c>
    </row>
    <row r="82" spans="1:6" s="1" customFormat="1" ht="12.6" x14ac:dyDescent="0.25">
      <c r="A82" s="2" t="s">
        <v>72</v>
      </c>
      <c r="B82" s="3" t="s">
        <v>73</v>
      </c>
      <c r="C82" s="4" t="s">
        <v>3</v>
      </c>
      <c r="F82" s="1" t="s">
        <v>242</v>
      </c>
    </row>
    <row r="83" spans="1:6" s="1" customFormat="1" ht="12.6" x14ac:dyDescent="0.25">
      <c r="A83" s="2" t="s">
        <v>74</v>
      </c>
      <c r="B83" s="3" t="s">
        <v>75</v>
      </c>
      <c r="C83" s="4" t="s">
        <v>3</v>
      </c>
      <c r="F83" s="1" t="s">
        <v>242</v>
      </c>
    </row>
    <row r="84" spans="1:6" s="1" customFormat="1" ht="12.6" x14ac:dyDescent="0.25">
      <c r="A84" s="2" t="s">
        <v>76</v>
      </c>
      <c r="B84" s="3" t="s">
        <v>77</v>
      </c>
      <c r="C84" s="4" t="s">
        <v>3</v>
      </c>
      <c r="F84" s="1" t="s">
        <v>242</v>
      </c>
    </row>
    <row r="85" spans="1:6" s="1" customFormat="1" ht="12.6" x14ac:dyDescent="0.25">
      <c r="A85" s="5" t="s">
        <v>78</v>
      </c>
      <c r="B85" s="3" t="s">
        <v>79</v>
      </c>
      <c r="C85" s="4" t="s">
        <v>3</v>
      </c>
      <c r="F85" s="1" t="s">
        <v>242</v>
      </c>
    </row>
    <row r="86" spans="1:6" s="1" customFormat="1" ht="12.6" x14ac:dyDescent="0.25">
      <c r="A86" s="2" t="s">
        <v>169</v>
      </c>
      <c r="B86" s="3" t="s">
        <v>170</v>
      </c>
      <c r="C86" s="4" t="s">
        <v>3</v>
      </c>
    </row>
    <row r="87" spans="1:6" s="1" customFormat="1" ht="12.6" x14ac:dyDescent="0.25">
      <c r="A87" s="2" t="s">
        <v>171</v>
      </c>
      <c r="B87" s="3" t="s">
        <v>172</v>
      </c>
      <c r="C87" s="4" t="s">
        <v>3</v>
      </c>
    </row>
    <row r="88" spans="1:6" s="1" customFormat="1" ht="12.6" x14ac:dyDescent="0.25">
      <c r="A88" s="2" t="s">
        <v>173</v>
      </c>
      <c r="B88" s="3" t="s">
        <v>174</v>
      </c>
      <c r="C88" s="4" t="s">
        <v>3</v>
      </c>
    </row>
    <row r="89" spans="1:6" s="1" customFormat="1" ht="12.6" x14ac:dyDescent="0.25">
      <c r="A89" s="2" t="s">
        <v>175</v>
      </c>
      <c r="B89" s="3" t="s">
        <v>176</v>
      </c>
      <c r="C89" s="4" t="s">
        <v>3</v>
      </c>
    </row>
    <row r="90" spans="1:6" s="1" customFormat="1" ht="12.6" x14ac:dyDescent="0.25">
      <c r="A90" s="5" t="s">
        <v>177</v>
      </c>
      <c r="B90" s="3" t="s">
        <v>178</v>
      </c>
      <c r="C90" s="4" t="s">
        <v>3</v>
      </c>
    </row>
    <row r="91" spans="1:6" s="1" customFormat="1" ht="12.6" x14ac:dyDescent="0.25">
      <c r="A91" s="2" t="s">
        <v>179</v>
      </c>
      <c r="B91" s="3" t="s">
        <v>180</v>
      </c>
      <c r="C91" s="4" t="s">
        <v>3</v>
      </c>
    </row>
    <row r="92" spans="1:6" s="1" customFormat="1" ht="12.6" x14ac:dyDescent="0.25">
      <c r="A92" s="2" t="s">
        <v>181</v>
      </c>
      <c r="B92" s="3" t="s">
        <v>182</v>
      </c>
      <c r="C92" s="4" t="s">
        <v>3</v>
      </c>
    </row>
    <row r="93" spans="1:6" s="1" customFormat="1" ht="12.6" x14ac:dyDescent="0.25">
      <c r="A93" s="2" t="s">
        <v>183</v>
      </c>
      <c r="B93" s="3" t="s">
        <v>184</v>
      </c>
      <c r="C93" s="4" t="s">
        <v>3</v>
      </c>
    </row>
    <row r="94" spans="1:6" s="1" customFormat="1" ht="12.6" x14ac:dyDescent="0.25">
      <c r="A94" s="2" t="s">
        <v>185</v>
      </c>
      <c r="B94" s="3" t="s">
        <v>186</v>
      </c>
      <c r="C94" s="4" t="s">
        <v>3</v>
      </c>
    </row>
    <row r="95" spans="1:6" x14ac:dyDescent="0.25">
      <c r="A95" s="13">
        <v>1059399</v>
      </c>
      <c r="B95" s="3" t="s">
        <v>324</v>
      </c>
      <c r="C95" s="4" t="s">
        <v>3</v>
      </c>
    </row>
    <row r="96" spans="1:6" x14ac:dyDescent="0.25">
      <c r="A96" s="2" t="s">
        <v>187</v>
      </c>
      <c r="B96" s="3" t="s">
        <v>188</v>
      </c>
      <c r="C96" s="4" t="s">
        <v>3</v>
      </c>
    </row>
    <row r="97" spans="1:3" x14ac:dyDescent="0.25">
      <c r="A97" s="2" t="s">
        <v>189</v>
      </c>
      <c r="B97" s="3" t="s">
        <v>190</v>
      </c>
      <c r="C97" s="4" t="s">
        <v>3</v>
      </c>
    </row>
    <row r="98" spans="1:3" x14ac:dyDescent="0.25">
      <c r="A98" s="13">
        <v>1057455</v>
      </c>
      <c r="B98" s="3" t="s">
        <v>306</v>
      </c>
      <c r="C98" s="4" t="s">
        <v>3</v>
      </c>
    </row>
    <row r="99" spans="1:3" x14ac:dyDescent="0.25">
      <c r="A99" s="13">
        <v>1057456</v>
      </c>
      <c r="B99" s="3" t="s">
        <v>307</v>
      </c>
      <c r="C99" s="4" t="s">
        <v>3</v>
      </c>
    </row>
    <row r="100" spans="1:3" x14ac:dyDescent="0.25">
      <c r="A100" s="13">
        <v>1045464</v>
      </c>
      <c r="B100" s="3" t="s">
        <v>308</v>
      </c>
      <c r="C100" s="4" t="s">
        <v>3</v>
      </c>
    </row>
    <row r="101" spans="1:3" x14ac:dyDescent="0.25">
      <c r="A101" s="13">
        <v>1045489</v>
      </c>
      <c r="B101" s="3" t="s">
        <v>309</v>
      </c>
      <c r="C101" s="4" t="s">
        <v>3</v>
      </c>
    </row>
    <row r="102" spans="1:3" x14ac:dyDescent="0.25">
      <c r="A102" s="13">
        <v>1045490</v>
      </c>
      <c r="B102" s="3" t="s">
        <v>310</v>
      </c>
      <c r="C102" s="4" t="s">
        <v>3</v>
      </c>
    </row>
    <row r="103" spans="1:3" x14ac:dyDescent="0.25">
      <c r="A103" s="14">
        <v>1085087</v>
      </c>
      <c r="B103" s="3" t="s">
        <v>311</v>
      </c>
      <c r="C103" s="4" t="s">
        <v>3</v>
      </c>
    </row>
    <row r="104" spans="1:3" x14ac:dyDescent="0.25">
      <c r="A104" s="13">
        <v>1008671</v>
      </c>
      <c r="B104" s="3" t="s">
        <v>312</v>
      </c>
      <c r="C104" s="4" t="s">
        <v>3</v>
      </c>
    </row>
    <row r="105" spans="1:3" x14ac:dyDescent="0.25">
      <c r="A105" s="13">
        <v>1001235</v>
      </c>
      <c r="B105" s="3" t="s">
        <v>313</v>
      </c>
      <c r="C105" s="4" t="s">
        <v>3</v>
      </c>
    </row>
    <row r="106" spans="1:3" x14ac:dyDescent="0.25">
      <c r="A106" s="13">
        <v>1008673</v>
      </c>
      <c r="B106" s="3" t="s">
        <v>314</v>
      </c>
      <c r="C106" s="4" t="s">
        <v>3</v>
      </c>
    </row>
    <row r="107" spans="1:3" x14ac:dyDescent="0.25">
      <c r="A107" s="13">
        <v>1042866</v>
      </c>
      <c r="B107" s="3" t="s">
        <v>315</v>
      </c>
      <c r="C107" s="4" t="s">
        <v>3</v>
      </c>
    </row>
    <row r="108" spans="1:3" x14ac:dyDescent="0.25">
      <c r="A108" s="13">
        <v>1042865</v>
      </c>
      <c r="B108" s="3" t="s">
        <v>316</v>
      </c>
      <c r="C108" s="4" t="s">
        <v>3</v>
      </c>
    </row>
    <row r="109" spans="1:3" x14ac:dyDescent="0.25">
      <c r="A109" s="14">
        <v>1085084</v>
      </c>
      <c r="B109" s="3" t="s">
        <v>317</v>
      </c>
      <c r="C109" s="4" t="s">
        <v>3</v>
      </c>
    </row>
    <row r="110" spans="1:3" x14ac:dyDescent="0.25">
      <c r="A110" s="13">
        <v>1047868</v>
      </c>
      <c r="B110" s="3" t="s">
        <v>318</v>
      </c>
      <c r="C110" s="4" t="s">
        <v>3</v>
      </c>
    </row>
    <row r="111" spans="1:3" x14ac:dyDescent="0.25">
      <c r="A111" s="13">
        <v>1008730</v>
      </c>
      <c r="B111" s="3" t="s">
        <v>319</v>
      </c>
      <c r="C111" s="4" t="s">
        <v>3</v>
      </c>
    </row>
    <row r="112" spans="1:3" x14ac:dyDescent="0.25">
      <c r="A112" s="13">
        <v>1008732</v>
      </c>
      <c r="B112" s="3" t="s">
        <v>320</v>
      </c>
      <c r="C112" s="4" t="s">
        <v>3</v>
      </c>
    </row>
    <row r="113" spans="1:3" x14ac:dyDescent="0.25">
      <c r="A113" s="13">
        <v>1008866</v>
      </c>
      <c r="B113" s="3" t="s">
        <v>321</v>
      </c>
      <c r="C113" s="4" t="s">
        <v>3</v>
      </c>
    </row>
    <row r="114" spans="1:3" x14ac:dyDescent="0.25">
      <c r="A114" s="13">
        <v>1008867</v>
      </c>
      <c r="B114" s="3" t="s">
        <v>322</v>
      </c>
      <c r="C114" s="4" t="s">
        <v>3</v>
      </c>
    </row>
    <row r="115" spans="1:3" x14ac:dyDescent="0.25">
      <c r="A115" s="14">
        <v>1085074</v>
      </c>
      <c r="B115" s="3" t="s">
        <v>323</v>
      </c>
      <c r="C115" s="4" t="s">
        <v>3</v>
      </c>
    </row>
    <row r="116" spans="1:3" x14ac:dyDescent="0.25">
      <c r="A116" s="13">
        <v>1018363</v>
      </c>
      <c r="B116" s="3" t="s">
        <v>393</v>
      </c>
      <c r="C116" s="4" t="s">
        <v>3</v>
      </c>
    </row>
    <row r="117" spans="1:3" x14ac:dyDescent="0.25">
      <c r="A117" s="14">
        <v>1085079</v>
      </c>
      <c r="B117" s="3" t="s">
        <v>394</v>
      </c>
      <c r="C117" s="4" t="s">
        <v>3</v>
      </c>
    </row>
    <row r="118" spans="1:3" x14ac:dyDescent="0.25">
      <c r="A118" s="13">
        <v>1047026</v>
      </c>
      <c r="B118" s="3" t="s">
        <v>397</v>
      </c>
      <c r="C118" s="4" t="s">
        <v>3</v>
      </c>
    </row>
  </sheetData>
  <conditionalFormatting sqref="A95">
    <cfRule type="duplicateValues" dxfId="51" priority="22"/>
    <cfRule type="duplicateValues" dxfId="50" priority="23"/>
    <cfRule type="duplicateValues" dxfId="49" priority="24"/>
    <cfRule type="duplicateValues" dxfId="48" priority="25"/>
    <cfRule type="duplicateValues" dxfId="47" priority="26"/>
    <cfRule type="duplicateValues" dxfId="46" priority="21"/>
  </conditionalFormatting>
  <conditionalFormatting sqref="A98:A99">
    <cfRule type="duplicateValues" dxfId="45" priority="51"/>
    <cfRule type="duplicateValues" dxfId="44" priority="50"/>
    <cfRule type="duplicateValues" dxfId="43" priority="48"/>
    <cfRule type="duplicateValues" dxfId="42" priority="47"/>
    <cfRule type="duplicateValues" dxfId="41" priority="46"/>
    <cfRule type="duplicateValues" dxfId="40" priority="49"/>
  </conditionalFormatting>
  <conditionalFormatting sqref="A98:A102 A104:A108 A95 A110:A114">
    <cfRule type="expression" dxfId="39" priority="52" stopIfTrue="1">
      <formula>COUNTIF(A:A,A95)&gt;1</formula>
    </cfRule>
  </conditionalFormatting>
  <conditionalFormatting sqref="A100:A103">
    <cfRule type="duplicateValues" dxfId="38" priority="41"/>
    <cfRule type="duplicateValues" dxfId="37" priority="43"/>
    <cfRule type="duplicateValues" dxfId="36" priority="40"/>
    <cfRule type="duplicateValues" dxfId="35" priority="45"/>
    <cfRule type="duplicateValues" dxfId="34" priority="44"/>
    <cfRule type="duplicateValues" dxfId="33" priority="42"/>
  </conditionalFormatting>
  <conditionalFormatting sqref="A104:A109">
    <cfRule type="duplicateValues" dxfId="32" priority="39"/>
    <cfRule type="duplicateValues" dxfId="31" priority="36"/>
    <cfRule type="duplicateValues" dxfId="30" priority="34"/>
    <cfRule type="duplicateValues" dxfId="29" priority="35"/>
    <cfRule type="duplicateValues" dxfId="28" priority="37"/>
    <cfRule type="duplicateValues" dxfId="27" priority="38"/>
  </conditionalFormatting>
  <conditionalFormatting sqref="A110:A114">
    <cfRule type="duplicateValues" dxfId="26" priority="53"/>
  </conditionalFormatting>
  <conditionalFormatting sqref="A115">
    <cfRule type="duplicateValues" dxfId="25" priority="30"/>
    <cfRule type="duplicateValues" dxfId="24" priority="33"/>
    <cfRule type="duplicateValues" dxfId="23" priority="31"/>
    <cfRule type="duplicateValues" dxfId="22" priority="32"/>
    <cfRule type="duplicateValues" dxfId="21" priority="29"/>
    <cfRule type="duplicateValues" dxfId="20" priority="28"/>
  </conditionalFormatting>
  <conditionalFormatting sqref="A116">
    <cfRule type="duplicateValues" dxfId="19" priority="14"/>
    <cfRule type="duplicateValues" dxfId="18" priority="19"/>
    <cfRule type="duplicateValues" dxfId="17" priority="18"/>
    <cfRule type="duplicateValues" dxfId="16" priority="17"/>
    <cfRule type="duplicateValues" dxfId="15" priority="16"/>
    <cfRule type="duplicateValues" dxfId="14" priority="15"/>
    <cfRule type="expression" dxfId="13" priority="58" stopIfTrue="1">
      <formula>COUNTIF(F:F,A116)&gt;1</formula>
    </cfRule>
  </conditionalFormatting>
  <conditionalFormatting sqref="A117">
    <cfRule type="duplicateValues" dxfId="12" priority="9"/>
    <cfRule type="duplicateValues" dxfId="11" priority="13"/>
    <cfRule type="duplicateValues" dxfId="10" priority="8"/>
    <cfRule type="duplicateValues" dxfId="9" priority="12"/>
    <cfRule type="duplicateValues" dxfId="8" priority="11"/>
    <cfRule type="duplicateValues" dxfId="7" priority="10"/>
  </conditionalFormatting>
  <conditionalFormatting sqref="A118"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1"/>
    <cfRule type="expression" dxfId="0" priority="118" stopIfTrue="1">
      <formula>COUNTIF(E:E,A118)&gt;1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I22"/>
  <sheetViews>
    <sheetView zoomScale="115" zoomScaleNormal="115" workbookViewId="0">
      <selection activeCell="J13" sqref="J13"/>
    </sheetView>
  </sheetViews>
  <sheetFormatPr defaultRowHeight="13.8" x14ac:dyDescent="0.25"/>
  <sheetData>
    <row r="1" spans="1:9" ht="69" x14ac:dyDescent="0.25">
      <c r="A1" s="7" t="s">
        <v>192</v>
      </c>
      <c r="B1" s="7" t="s">
        <v>193</v>
      </c>
      <c r="C1" s="7" t="s">
        <v>194</v>
      </c>
      <c r="E1" s="7" t="s">
        <v>195</v>
      </c>
      <c r="F1" s="7" t="s">
        <v>196</v>
      </c>
      <c r="G1" s="8" t="s">
        <v>197</v>
      </c>
      <c r="H1" s="7" t="s">
        <v>198</v>
      </c>
      <c r="I1" s="7" t="s">
        <v>199</v>
      </c>
    </row>
    <row r="2" spans="1:9" x14ac:dyDescent="0.25">
      <c r="A2" s="7">
        <v>20</v>
      </c>
      <c r="B2" s="7"/>
      <c r="C2" s="7"/>
      <c r="E2" s="7" t="s">
        <v>547</v>
      </c>
      <c r="F2" s="7"/>
      <c r="G2" s="8"/>
      <c r="H2" s="7"/>
      <c r="I2" s="7"/>
    </row>
    <row r="3" spans="1:9" x14ac:dyDescent="0.25">
      <c r="A3" s="7">
        <v>25</v>
      </c>
      <c r="B3" s="8">
        <v>0.56999999999999995</v>
      </c>
      <c r="C3" s="8">
        <v>1116</v>
      </c>
      <c r="E3" s="8" t="s">
        <v>200</v>
      </c>
      <c r="F3" s="8">
        <f>B3</f>
        <v>0.56999999999999995</v>
      </c>
      <c r="G3" s="8">
        <v>772</v>
      </c>
      <c r="H3" s="9">
        <f>F3*1000*4/(PI()*((LEFT(E3,2)-2*RIGHT(E3,3))^2))</f>
        <v>8.9582411863294467E-8</v>
      </c>
      <c r="I3" s="10">
        <f>G3/C3-1</f>
        <v>-0.30824372759856633</v>
      </c>
    </row>
    <row r="4" spans="1:9" x14ac:dyDescent="0.25">
      <c r="A4" s="7">
        <v>32</v>
      </c>
      <c r="B4" s="8">
        <v>1.01</v>
      </c>
      <c r="C4" s="8">
        <v>763</v>
      </c>
      <c r="E4" s="8" t="s">
        <v>201</v>
      </c>
      <c r="F4" s="8">
        <f t="shared" ref="F4:F9" si="0">B4</f>
        <v>1.01</v>
      </c>
      <c r="G4" s="8">
        <v>737</v>
      </c>
      <c r="H4" s="9">
        <f t="shared" ref="H4:H6" si="1">F4*1000*4/(PI()*((LEFT(E4,2)-2*RIGHT(E4,3))^2))</f>
        <v>1.585434550349732E-7</v>
      </c>
      <c r="I4" s="10">
        <f t="shared" ref="I4:I9" si="2">G4/C4-1</f>
        <v>-3.4076015727391828E-2</v>
      </c>
    </row>
    <row r="5" spans="1:9" x14ac:dyDescent="0.25">
      <c r="A5" s="7">
        <v>40</v>
      </c>
      <c r="B5" s="8">
        <v>1.32</v>
      </c>
      <c r="C5" s="8">
        <v>635</v>
      </c>
      <c r="E5" s="8" t="s">
        <v>202</v>
      </c>
      <c r="F5" s="8">
        <f t="shared" si="0"/>
        <v>1.32</v>
      </c>
      <c r="G5" s="8">
        <v>441</v>
      </c>
      <c r="H5" s="9">
        <f t="shared" si="1"/>
        <v>2.0611450193098369E-7</v>
      </c>
      <c r="I5" s="10">
        <f t="shared" si="2"/>
        <v>-0.30551181102362202</v>
      </c>
    </row>
    <row r="6" spans="1:9" x14ac:dyDescent="0.25">
      <c r="A6" s="7">
        <v>50</v>
      </c>
      <c r="B6" s="8">
        <v>2.2000000000000002</v>
      </c>
      <c r="C6" s="8">
        <v>443</v>
      </c>
      <c r="E6" s="8" t="s">
        <v>203</v>
      </c>
      <c r="F6" s="8">
        <f t="shared" si="0"/>
        <v>2.2000000000000002</v>
      </c>
      <c r="G6" s="8">
        <v>333</v>
      </c>
      <c r="H6" s="9">
        <f t="shared" si="1"/>
        <v>3.4499733332137271E-7</v>
      </c>
      <c r="I6" s="10">
        <f t="shared" si="2"/>
        <v>-0.24830699774266363</v>
      </c>
    </row>
    <row r="7" spans="1:9" x14ac:dyDescent="0.25">
      <c r="A7" s="7">
        <v>65</v>
      </c>
      <c r="B7" s="8">
        <v>3.5</v>
      </c>
      <c r="C7" s="8">
        <v>306</v>
      </c>
      <c r="E7" s="8" t="s">
        <v>204</v>
      </c>
      <c r="F7" s="8">
        <f t="shared" si="0"/>
        <v>3.5</v>
      </c>
      <c r="G7" s="8">
        <v>336</v>
      </c>
      <c r="H7" s="9">
        <f>F7*1000*4/(PI()*((LEFT(E7,2)-2*RIGHT(E7,4))^2))</f>
        <v>5.5120591043704365E-7</v>
      </c>
      <c r="I7" s="10">
        <f t="shared" si="2"/>
        <v>9.8039215686274606E-2</v>
      </c>
    </row>
    <row r="8" spans="1:9" x14ac:dyDescent="0.25">
      <c r="A8" s="7">
        <v>80</v>
      </c>
      <c r="B8" s="11">
        <v>5</v>
      </c>
      <c r="C8" s="8">
        <v>243</v>
      </c>
      <c r="E8" s="8" t="s">
        <v>205</v>
      </c>
      <c r="F8" s="8">
        <f t="shared" si="0"/>
        <v>5</v>
      </c>
      <c r="G8" s="8">
        <v>264</v>
      </c>
      <c r="H8" s="9">
        <f t="shared" ref="H8" si="3">F8*1000*4/(PI()*((LEFT(E8,2)-2*RIGHT(E8,4))^2))</f>
        <v>7.8762971683793856E-7</v>
      </c>
      <c r="I8" s="10">
        <f t="shared" si="2"/>
        <v>8.6419753086419693E-2</v>
      </c>
    </row>
    <row r="9" spans="1:9" x14ac:dyDescent="0.25">
      <c r="A9" s="7">
        <v>90</v>
      </c>
      <c r="B9" s="11">
        <v>6.8</v>
      </c>
      <c r="C9" s="8">
        <v>204</v>
      </c>
      <c r="E9" s="8" t="s">
        <v>206</v>
      </c>
      <c r="F9" s="8">
        <f t="shared" si="0"/>
        <v>6.8</v>
      </c>
      <c r="G9" s="8">
        <v>176</v>
      </c>
      <c r="H9" s="9">
        <f>F9*1000*4/(PI()*((LEFT(E9,3)-2*RIGHT(E9,4))^2))</f>
        <v>1.0743288285696023E-6</v>
      </c>
      <c r="I9" s="10">
        <f t="shared" si="2"/>
        <v>-0.13725490196078427</v>
      </c>
    </row>
    <row r="13" spans="1:9" ht="69" x14ac:dyDescent="0.25">
      <c r="A13" s="7" t="s">
        <v>192</v>
      </c>
      <c r="B13" s="7" t="s">
        <v>193</v>
      </c>
      <c r="C13" s="7" t="s">
        <v>194</v>
      </c>
      <c r="E13" s="7" t="s">
        <v>207</v>
      </c>
      <c r="F13" s="7" t="s">
        <v>196</v>
      </c>
      <c r="G13" s="8" t="s">
        <v>197</v>
      </c>
      <c r="H13" s="7" t="s">
        <v>198</v>
      </c>
      <c r="I13" s="7" t="s">
        <v>199</v>
      </c>
    </row>
    <row r="14" spans="1:9" x14ac:dyDescent="0.25">
      <c r="A14" s="7">
        <v>20</v>
      </c>
      <c r="B14" s="7"/>
      <c r="C14" s="7"/>
      <c r="E14" s="7" t="s">
        <v>546</v>
      </c>
      <c r="F14" s="7"/>
      <c r="G14" s="8"/>
      <c r="H14" s="7"/>
      <c r="I14" s="7"/>
    </row>
    <row r="15" spans="1:9" x14ac:dyDescent="0.25">
      <c r="A15" s="7">
        <v>25</v>
      </c>
      <c r="B15" s="8">
        <v>0.56999999999999995</v>
      </c>
      <c r="C15" s="8">
        <v>1116</v>
      </c>
      <c r="E15" s="8" t="s">
        <v>208</v>
      </c>
      <c r="F15" s="8">
        <f>B15</f>
        <v>0.56999999999999995</v>
      </c>
      <c r="G15" s="8">
        <v>450</v>
      </c>
      <c r="H15" s="9">
        <f>F15*1000*4/(PI()*((LEFT(E15,2)-2*RIGHT(E15,3))^2))</f>
        <v>8.8984279789812766E-8</v>
      </c>
      <c r="I15" s="10">
        <f>G15/C15-1</f>
        <v>-0.59677419354838712</v>
      </c>
    </row>
    <row r="16" spans="1:9" x14ac:dyDescent="0.25">
      <c r="A16" s="7">
        <v>32</v>
      </c>
      <c r="B16" s="8">
        <v>1.01</v>
      </c>
      <c r="C16" s="8">
        <v>763</v>
      </c>
      <c r="E16" s="8" t="s">
        <v>209</v>
      </c>
      <c r="F16" s="8">
        <f t="shared" ref="F16:F22" si="4">B16</f>
        <v>1.01</v>
      </c>
      <c r="G16" s="8">
        <v>440</v>
      </c>
      <c r="H16" s="9">
        <f t="shared" ref="H16:H20" si="5">F16*1000*4/(PI()*((LEFT(E16,2)-2*RIGHT(E16,3))^2))</f>
        <v>1.581288201279748E-7</v>
      </c>
      <c r="I16" s="10">
        <f t="shared" ref="I16:I22" si="6">G16/C16-1</f>
        <v>-0.42332896461336833</v>
      </c>
    </row>
    <row r="17" spans="1:9" x14ac:dyDescent="0.25">
      <c r="A17" s="7">
        <v>40</v>
      </c>
      <c r="B17" s="8">
        <v>1.32</v>
      </c>
      <c r="C17" s="8">
        <v>635</v>
      </c>
      <c r="E17" s="8" t="s">
        <v>210</v>
      </c>
      <c r="F17" s="8">
        <f t="shared" si="4"/>
        <v>1.32</v>
      </c>
      <c r="G17" s="8">
        <v>241</v>
      </c>
      <c r="H17" s="9">
        <f t="shared" si="5"/>
        <v>2.0697542939432577E-7</v>
      </c>
      <c r="I17" s="10">
        <f>G17/C17-1</f>
        <v>-0.62047244094488185</v>
      </c>
    </row>
    <row r="18" spans="1:9" x14ac:dyDescent="0.25">
      <c r="A18" s="7">
        <v>50</v>
      </c>
      <c r="B18" s="8">
        <v>2.2000000000000002</v>
      </c>
      <c r="C18" s="8">
        <v>443</v>
      </c>
      <c r="E18" s="8" t="s">
        <v>211</v>
      </c>
      <c r="F18" s="8">
        <f t="shared" si="4"/>
        <v>2.2000000000000002</v>
      </c>
      <c r="G18" s="8">
        <v>198</v>
      </c>
      <c r="H18" s="9">
        <f t="shared" si="5"/>
        <v>3.441107752609433E-7</v>
      </c>
      <c r="I18" s="10">
        <f t="shared" si="6"/>
        <v>-0.55304740406320541</v>
      </c>
    </row>
    <row r="19" spans="1:9" x14ac:dyDescent="0.25">
      <c r="A19" s="7">
        <v>65</v>
      </c>
      <c r="B19" s="8">
        <v>3.5</v>
      </c>
      <c r="C19" s="8">
        <v>306</v>
      </c>
      <c r="E19" s="8" t="s">
        <v>212</v>
      </c>
      <c r="F19" s="8">
        <f t="shared" si="4"/>
        <v>3.5</v>
      </c>
      <c r="G19" s="8">
        <v>195</v>
      </c>
      <c r="H19" s="9">
        <f t="shared" si="5"/>
        <v>5.4757033545594314E-7</v>
      </c>
      <c r="I19" s="10">
        <f t="shared" si="6"/>
        <v>-0.36274509803921573</v>
      </c>
    </row>
    <row r="20" spans="1:9" x14ac:dyDescent="0.25">
      <c r="A20" s="7">
        <v>80</v>
      </c>
      <c r="B20" s="11">
        <v>5</v>
      </c>
      <c r="C20" s="8">
        <v>243</v>
      </c>
      <c r="E20" s="8" t="s">
        <v>213</v>
      </c>
      <c r="F20" s="8">
        <f t="shared" si="4"/>
        <v>5</v>
      </c>
      <c r="G20" s="8">
        <v>155</v>
      </c>
      <c r="H20" s="9">
        <f t="shared" si="5"/>
        <v>7.8875229601757311E-7</v>
      </c>
      <c r="I20" s="10">
        <f t="shared" si="6"/>
        <v>-0.36213991769547327</v>
      </c>
    </row>
    <row r="21" spans="1:9" x14ac:dyDescent="0.25">
      <c r="A21" s="7">
        <v>90</v>
      </c>
      <c r="B21" s="11">
        <v>6.8</v>
      </c>
      <c r="C21" s="8">
        <v>204</v>
      </c>
      <c r="E21" s="8" t="s">
        <v>214</v>
      </c>
      <c r="F21" s="8">
        <f t="shared" si="4"/>
        <v>6.8</v>
      </c>
      <c r="G21" s="8">
        <v>102</v>
      </c>
      <c r="H21" s="9">
        <f>F21*1000*4/(PI()*((LEFT(E21,3)-2*RIGHT(E21,2))^2))</f>
        <v>1.0688924573085317</v>
      </c>
      <c r="I21" s="10">
        <f t="shared" si="6"/>
        <v>-0.5</v>
      </c>
    </row>
    <row r="22" spans="1:9" x14ac:dyDescent="0.25">
      <c r="A22" s="7">
        <v>100</v>
      </c>
      <c r="B22" s="8">
        <v>8.6</v>
      </c>
      <c r="C22" s="8">
        <v>174</v>
      </c>
      <c r="E22" s="8" t="s">
        <v>215</v>
      </c>
      <c r="F22" s="8">
        <f t="shared" si="4"/>
        <v>8.6</v>
      </c>
      <c r="G22" s="8">
        <v>82</v>
      </c>
      <c r="H22" s="9">
        <f>F22*1000*4/(PI()*((LEFT(E22,3)-2*RIGHT(E22,4))^2))</f>
        <v>1.3539699995004008E-6</v>
      </c>
      <c r="I22" s="10">
        <f t="shared" si="6"/>
        <v>-0.52873563218390807</v>
      </c>
    </row>
  </sheetData>
  <conditionalFormatting sqref="I15:I22 I3:I9">
    <cfRule type="colorScale" priority="1">
      <colorScale>
        <cfvo type="min"/>
        <cfvo type="max"/>
        <color rgb="FF00B050"/>
        <color rgb="FFFFEF9C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F k W V 0 T Q N 8 2 k A A A A 9 g A A A B I A H A B D b 2 5 m a W c v U G F j a 2 F n Z S 5 4 b W w g o h g A K K A U A A A A A A A A A A A A A A A A A A A A A A A A A A A A h Y + 7 D o I w A E V / h X S n D 2 R Q U s r g K o n R a F y b U q E R i u n D 8 m 8 O f p K / I E Z R N 8 d 7 7 h n u v V 9 v t B i 6 N r p I Y 1 W v c 0 A g B p H U o q + U r n P g 3 T G e g 4 L R N R c n X s t o l L X N B l v l o H H u n C E U Q o B h B n t T o w R j g g 7 l a i s a 2 X H w k d V / O V b a O q 6 F B I z u X 2 N Y A g l Z w B S n E F M 0 Q V o q / R W S c e + z / Y F 0 6 V v n j W T G x 5 s d R V O k 6 P 2 B P Q B Q S w M E F A A C A A g A Y F k W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B Z F l c o i k e 4 D g A A A B E A A A A T A B w A R m 9 y b X V s Y X M v U 2 V j d G l v b j E u b S C i G A A o o B Q A A A A A A A A A A A A A A A A A A A A A A A A A A A A r T k 0 u y c z P U w i G 0 I b W A F B L A Q I t A B Q A A g A I A G B Z F l d E 0 D f N p A A A A P Y A A A A S A A A A A A A A A A A A A A A A A A A A A A B D b 2 5 m a W c v U G F j a 2 F n Z S 5 4 b W x Q S w E C L Q A U A A I A C A B g W R Z X D 8 r p q 6 Q A A A D p A A A A E w A A A A A A A A A A A A A A A A D w A A A A W 0 N v b n R l b n R f V H l w Z X N d L n h t b F B L A Q I t A B Q A A g A I A G B Z F l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4 p o H B 6 N b 3 Q 5 k k 1 e j + I 6 P I A A A A A A I A A A A A A A N m A A D A A A A A E A A A A G 1 4 C V 7 u V z T v T 9 R u g f 3 P x Q k A A A A A B I A A A K A A A A A Q A A A A m P 8 2 y S x D 0 6 0 U b K g a m R S X Q F A A A A C I L K y J t 8 R v t 4 v P W 0 z H d q h M r K G J + j m Y z a H F F C R s d C 0 7 x 6 R u u v o U U H N f l u G B r X F 2 l N S P 1 1 u p 2 b o d m T j V K E x D z P N S n N d f Y y l b v V v 7 l s R 5 Z T / A H h Q A A A C y 6 N 6 H e J q + O 0 C y Q G M t U g y e / g j r 0 w = = < / D a t a M a s h u p > 
</file>

<file path=customXml/itemProps1.xml><?xml version="1.0" encoding="utf-8"?>
<ds:datastoreItem xmlns:ds="http://schemas.openxmlformats.org/officeDocument/2006/customXml" ds:itemID="{BD6E7A56-D8B8-4161-84FF-CEFB8EFDCD1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Подбор</vt:lpstr>
      <vt:lpstr>Трубы</vt:lpstr>
      <vt:lpstr>Аксессуары</vt:lpstr>
      <vt:lpstr>Сравнение</vt:lpstr>
      <vt:lpstr>CouplingCode</vt:lpstr>
      <vt:lpstr>CouplingName</vt:lpstr>
      <vt:lpstr>EndCapCode</vt:lpstr>
      <vt:lpstr>EndCapName</vt:lpstr>
      <vt:lpstr>FittingType</vt:lpstr>
      <vt:lpstr>FlangeCode</vt:lpstr>
      <vt:lpstr>FlangeName</vt:lpstr>
      <vt:lpstr>FlangeNeed</vt:lpstr>
      <vt:lpstr>JointCode</vt:lpstr>
      <vt:lpstr>JointName</vt:lpstr>
      <vt:lpstr>PipeCode</vt:lpstr>
      <vt:lpstr>PipeL</vt:lpstr>
      <vt:lpstr>PipeName</vt:lpstr>
      <vt:lpstr>PipeTable</vt:lpstr>
      <vt:lpstr>QERingsCode</vt:lpstr>
      <vt:lpstr>QERingsName</vt:lpstr>
      <vt:lpstr>Ring90Code</vt:lpstr>
      <vt:lpstr>Ring90Name</vt:lpstr>
      <vt:lpstr>StraightSetCode</vt:lpstr>
      <vt:lpstr>StraightSetName</vt:lpstr>
      <vt:lpstr>TipCode</vt:lpstr>
      <vt:lpstr>TipName</vt:lpstr>
      <vt:lpstr>TipRSCode</vt:lpstr>
      <vt:lpstr>TipRSName</vt:lpstr>
      <vt:lpstr>WallNPWCode</vt:lpstr>
      <vt:lpstr>WallNPWName</vt:lpstr>
    </vt:vector>
  </TitlesOfParts>
  <Company>Uponor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Schapov, Andrey</dc:creator>
  <cp:lastModifiedBy>Popov  Anton</cp:lastModifiedBy>
  <dcterms:created xsi:type="dcterms:W3CDTF">2016-03-28T12:19:55Z</dcterms:created>
  <dcterms:modified xsi:type="dcterms:W3CDTF">2023-10-19T09:54:06Z</dcterms:modified>
</cp:coreProperties>
</file>